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488" documentId="13_ncr:1_{F6CB121F-512D-4AA6-A0C1-0FB36C537598}" xr6:coauthVersionLast="47" xr6:coauthVersionMax="47" xr10:uidLastSave="{8E583140-90CD-4EBB-9740-58C0C0A85941}"/>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L3" i="1"/>
  <c r="L4" i="1"/>
  <c r="L5" i="1"/>
  <c r="L6" i="1"/>
  <c r="J3" i="1"/>
  <c r="J4" i="1"/>
  <c r="J5" i="1"/>
  <c r="J6" i="1"/>
  <c r="I3" i="1"/>
  <c r="I4" i="1"/>
  <c r="I5" i="1"/>
  <c r="I6" i="1"/>
  <c r="G3" i="1"/>
  <c r="G4" i="1"/>
  <c r="G5" i="1"/>
  <c r="G6" i="1"/>
  <c r="B3" i="1"/>
  <c r="B4" i="1"/>
  <c r="B5" i="1"/>
  <c r="B6"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<sst xmlns="http://schemas.openxmlformats.org/spreadsheetml/2006/main" count="179025" uniqueCount="39106">
  <si>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</si>
  <si>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</si>
  <si>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</si>
  <si>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</si>
  <si>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</si>
  <si>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</si>
  <si>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</si>
  <si>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</si>
  <si>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</si>
  <si>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</si>
  <si>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</si>
  <si>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</si>
  <si>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</si>
  <si>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</si>
  <si>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</si>
  <si>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</si>
  <si>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</si>
  <si>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</si>
  <si>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</si>
  <si>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</si>
  <si>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</si>
  <si>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</si>
  <si>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</si>
  <si>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</si>
  <si>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</si>
  <si>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</si>
  <si>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</si>
  <si>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</si>
  <si>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</si>
  <si>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</si>
  <si>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</si>
  <si>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</si>
  <si>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</si>
  <si>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</si>
  <si>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</si>
  <si>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</si>
  <si>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</si>
  <si>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</si>
  <si>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</si>
  <si>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</si>
  <si>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</si>
  <si>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</si>
  <si>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</si>
  <si>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</si>
  <si>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</si>
  <si>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</si>
  <si>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</si>
  <si>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</si>
  <si>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</si>
  <si>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</si>
  <si>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</si>
  <si>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</si>
  <si>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</si>
  <si>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</si>
  <si>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</si>
  <si>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</si>
  <si>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</si>
  <si>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</si>
  <si>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</si>
  <si>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</si>
  <si>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</si>
  <si>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</si>
  <si>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</si>
  <si>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</si>
  <si>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</si>
  <si>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</si>
  <si>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</si>
  <si>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</si>
  <si>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</si>
  <si>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</si>
  <si>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</si>
  <si>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</si>
  <si>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</si>
  <si>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</si>
  <si>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</si>
  <si>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</si>
  <si>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</si>
  <si>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</si>
  <si>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</si>
  <si>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</si>
  <si>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</si>
  <si>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</si>
  <si>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</si>
  <si>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</si>
  <si>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</si>
  <si>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</si>
  <si>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</si>
  <si>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</si>
  <si>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</si>
  <si>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</si>
  <si>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</si>
  <si>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</si>
  <si>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</si>
  <si>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</si>
  <si>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</si>
  <si>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</si>
  <si>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</si>
  <si>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</si>
  <si>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</si>
  <si>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</si>
  <si>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</si>
  <si>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</si>
  <si>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</si>
  <si>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</si>
  <si>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</si>
  <si>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</si>
  <si>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</si>
  <si>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</si>
  <si>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</si>
  <si>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</si>
  <si>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</si>
  <si>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</si>
  <si>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</si>
  <si>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</si>
  <si>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</si>
  <si>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</si>
  <si>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</si>
  <si>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</si>
  <si>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</si>
  <si>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</si>
  <si>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</si>
  <si>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</si>
  <si>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</si>
  <si>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</si>
  <si>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</si>
  <si>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</si>
  <si>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</si>
  <si>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</si>
  <si>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</si>
  <si>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</si>
  <si>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</si>
  <si>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</si>
  <si>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</si>
  <si>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</si>
  <si>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</si>
  <si>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</si>
  <si>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</si>
  <si>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</si>
  <si>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</si>
  <si>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</si>
  <si>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</si>
  <si>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</si>
  <si>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</si>
  <si>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</si>
  <si>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</si>
  <si>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</si>
  <si>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</si>
  <si>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</si>
  <si>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</si>
  <si>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</si>
  <si>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</si>
  <si>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</si>
  <si>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</si>
  <si>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</si>
  <si>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</si>
  <si>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</si>
  <si>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</si>
  <si>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</si>
  <si>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</si>
  <si>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</si>
  <si>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</si>
  <si>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</si>
  <si>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</si>
  <si>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</si>
  <si>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</si>
  <si>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</si>
  <si>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</si>
  <si>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</si>
  <si>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</si>
  <si>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</si>
  <si>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</si>
  <si>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</si>
  <si>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</si>
  <si>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</si>
  <si>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</si>
  <si>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</si>
  <si>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</si>
  <si>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</si>
  <si>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</si>
  <si>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</si>
  <si>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</si>
  <si>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</si>
  <si>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</si>
  <si>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</si>
  <si>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</si>
  <si>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</si>
  <si>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</si>
  <si>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</si>
  <si>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</si>
  <si>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</si>
  <si>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</si>
  <si>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</si>
  <si>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</si>
  <si>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</si>
  <si>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</si>
  <si>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</si>
  <si>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</si>
  <si>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</si>
  <si>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</si>
  <si>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</si>
  <si>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</si>
  <si>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</si>
  <si>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</si>
  <si>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</si>
  <si>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</si>
  <si>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</si>
  <si>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</si>
  <si>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</si>
  <si>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</si>
  <si>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</si>
  <si>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</si>
  <si>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</si>
  <si>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</si>
  <si>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</si>
  <si>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</si>
  <si>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</si>
  <si>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</si>
  <si>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</si>
  <si>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</si>
  <si>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</si>
  <si>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</si>
  <si>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</si>
  <si>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</si>
  <si>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</si>
  <si>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</si>
  <si>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</si>
  <si>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</si>
  <si>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</si>
  <si>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</si>
  <si>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</si>
  <si>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</si>
  <si>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</si>
  <si>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</si>
  <si>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</si>
  <si>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</si>
  <si>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</si>
  <si>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</si>
  <si>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</si>
  <si>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</si>
  <si>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</si>
  <si>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</si>
  <si>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</si>
  <si>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</si>
  <si>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</si>
  <si>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</si>
  <si>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</si>
  <si>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</si>
  <si>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</si>
  <si>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</si>
  <si>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</si>
  <si>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</si>
  <si>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</si>
  <si>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</si>
  <si>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</si>
  <si>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</si>
  <si>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</si>
  <si>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</si>
  <si>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</si>
  <si>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</si>
  <si>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</si>
  <si>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</si>
  <si>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</si>
  <si>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</si>
  <si>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</si>
  <si>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</si>
  <si>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</si>
  <si>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</si>
  <si>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</si>
  <si>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</si>
  <si>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</si>
  <si>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</si>
  <si>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</si>
  <si>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</si>
  <si>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</si>
  <si>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</si>
  <si>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</si>
  <si>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</si>
  <si>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</si>
  <si>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</si>
  <si>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</si>
  <si>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</si>
  <si>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</si>
  <si>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</si>
  <si>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</si>
  <si>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</si>
  <si>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</si>
  <si>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</si>
  <si>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</si>
  <si>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</si>
  <si>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</si>
  <si>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</si>
  <si>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</si>
  <si>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</si>
  <si>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</si>
  <si>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</si>
  <si>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</si>
  <si>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</si>
  <si>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</si>
  <si>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</si>
  <si>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</si>
  <si>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</si>
  <si>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</si>
  <si>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</si>
  <si>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</si>
  <si>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</si>
  <si>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</si>
  <si>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</si>
  <si>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</si>
  <si>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</si>
  <si>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</si>
  <si>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</si>
  <si>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</si>
  <si>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</si>
  <si>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</si>
  <si>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</si>
  <si>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</si>
  <si>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</si>
  <si>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</si>
  <si>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</si>
  <si>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</si>
  <si>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</si>
  <si>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</si>
  <si>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</si>
  <si>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</si>
  <si>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</si>
  <si>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</si>
  <si>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</si>
  <si>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</si>
  <si>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</si>
  <si>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</si>
  <si>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</si>
  <si>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</si>
  <si>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</si>
  <si>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</si>
  <si>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</si>
  <si>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</si>
  <si>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</si>
  <si>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</si>
  <si>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</si>
  <si>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</si>
  <si>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</si>
  <si>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</si>
  <si>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</si>
  <si>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</si>
  <si>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</si>
  <si>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</si>
  <si>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</si>
  <si>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</si>
  <si>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</si>
  <si>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</si>
  <si>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</si>
  <si>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</si>
  <si>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</si>
  <si>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</si>
  <si>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</si>
  <si>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</si>
  <si>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</si>
  <si>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</si>
  <si>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</si>
  <si>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</si>
  <si>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</si>
  <si>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</si>
  <si>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</si>
  <si>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</si>
  <si>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</si>
  <si>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</si>
  <si>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</si>
  <si>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</si>
  <si>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</si>
  <si>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</si>
  <si>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</si>
  <si>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</si>
  <si>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</si>
  <si>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</si>
  <si>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</si>
  <si>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</si>
  <si>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</si>
  <si>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</si>
  <si>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</si>
  <si>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</si>
  <si>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</si>
  <si>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</si>
  <si>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</si>
  <si>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</si>
  <si>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</si>
  <si>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</si>
  <si>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</si>
  <si>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</si>
  <si>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</si>
  <si>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</si>
  <si>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</si>
  <si>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</si>
  <si>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</si>
  <si>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</si>
  <si>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</si>
  <si>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</si>
  <si>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</si>
  <si>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</si>
  <si>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</si>
  <si>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</si>
  <si>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</si>
  <si>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</si>
  <si>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</si>
  <si>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</si>
  <si>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</si>
  <si>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</si>
  <si>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</si>
  <si>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</si>
  <si>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</si>
  <si>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</si>
  <si>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</si>
  <si>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</si>
  <si>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</si>
  <si>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</si>
  <si>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</si>
  <si>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</si>
  <si>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</si>
  <si>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</si>
  <si>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</si>
  <si>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</si>
  <si>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</si>
  <si>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</si>
  <si>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</si>
  <si>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</si>
  <si>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</si>
  <si>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</si>
  <si>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</si>
  <si>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</si>
  <si>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</si>
  <si>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</si>
  <si>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</si>
  <si>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</si>
  <si>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</si>
  <si>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</si>
  <si>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</si>
  <si>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</si>
  <si>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</si>
  <si>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</si>
  <si>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</si>
  <si>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</si>
  <si>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</si>
  <si>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</si>
  <si>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</si>
  <si>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</si>
  <si>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</si>
  <si>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</si>
  <si>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</si>
  <si>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</si>
  <si>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</si>
  <si>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</si>
  <si>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</si>
  <si>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</si>
  <si>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</si>
  <si>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</si>
  <si>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</si>
  <si>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</si>
  <si>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</si>
  <si>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</si>
  <si>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</si>
  <si>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</si>
  <si>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</si>
  <si>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</si>
  <si>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</si>
  <si>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</si>
  <si>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</si>
  <si>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</si>
  <si>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</si>
  <si>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</si>
  <si>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</si>
  <si>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</si>
  <si>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</si>
  <si>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</si>
  <si>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</si>
  <si>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</si>
  <si>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</si>
  <si>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</si>
  <si>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</si>
  <si>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</si>
  <si>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</si>
  <si>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</si>
  <si>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</si>
  <si>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</si>
  <si>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</si>
  <si>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</si>
  <si>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</si>
  <si>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</si>
  <si>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</si>
  <si>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</si>
  <si>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</si>
  <si>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</si>
  <si>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</si>
  <si>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</si>
  <si>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</si>
  <si>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</si>
  <si>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</si>
  <si>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</si>
  <si>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</si>
  <si>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</si>
  <si>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</si>
  <si>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</si>
  <si>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</si>
  <si>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</si>
  <si>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</si>
  <si>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</si>
  <si>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</si>
  <si>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</si>
  <si>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</si>
  <si>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</si>
  <si>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</si>
  <si>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</si>
  <si>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</si>
  <si>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</si>
  <si>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</si>
  <si>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</si>
  <si>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</si>
  <si>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</si>
  <si>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</si>
  <si>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</si>
  <si>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</si>
  <si>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</si>
  <si>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</si>
  <si>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</si>
  <si>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</si>
  <si>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</si>
  <si>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</si>
  <si>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</si>
  <si>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</si>
  <si>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</si>
  <si>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</si>
  <si>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</si>
  <si>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</si>
  <si>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</si>
  <si>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</si>
  <si>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</si>
  <si>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</si>
  <si>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</si>
  <si>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</si>
  <si>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</si>
  <si>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</si>
  <si>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</si>
  <si>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</si>
  <si>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</si>
  <si>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</si>
  <si>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</si>
  <si>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</si>
  <si>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</si>
  <si>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</si>
  <si>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</si>
  <si>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</si>
  <si>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</si>
  <si>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</si>
  <si>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</si>
  <si>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</si>
  <si>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</si>
  <si>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</si>
  <si>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</si>
  <si>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</si>
  <si>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</si>
  <si>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</si>
  <si>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</si>
  <si>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</si>
  <si>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</si>
  <si>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</si>
  <si>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</si>
  <si>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</si>
  <si>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</si>
  <si>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</si>
  <si>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</si>
  <si>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</si>
  <si>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</si>
  <si>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</si>
  <si>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</si>
  <si>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</si>
  <si>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</si>
  <si>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</si>
  <si>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</si>
  <si>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</si>
  <si>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</si>
  <si>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</si>
  <si>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</si>
  <si>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</si>
  <si>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</si>
  <si>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</si>
  <si>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</si>
  <si>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</si>
  <si>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</si>
  <si>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</si>
  <si>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</si>
  <si>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</si>
  <si>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</si>
  <si>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</si>
  <si>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</si>
  <si>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</si>
  <si>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</si>
  <si>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</si>
  <si>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</si>
  <si>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</si>
  <si>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</si>
  <si>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</si>
  <si>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</si>
  <si>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</si>
  <si>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</si>
  <si>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</si>
  <si>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</si>
  <si>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</si>
  <si>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</si>
  <si>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</si>
  <si>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</si>
  <si>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</si>
  <si>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</si>
  <si>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</si>
  <si>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</si>
  <si>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</si>
  <si>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</si>
  <si>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</si>
  <si>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</si>
  <si>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</si>
  <si>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</si>
  <si>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</si>
  <si>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</si>
  <si>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</si>
  <si>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</si>
  <si>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</si>
  <si>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</si>
  <si>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</si>
  <si>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</si>
  <si>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</si>
  <si>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</si>
  <si>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</si>
  <si>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</si>
  <si>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</si>
  <si>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</si>
  <si>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</si>
  <si>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</si>
  <si>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</si>
  <si>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</si>
  <si>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</si>
  <si>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</si>
  <si>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</si>
  <si>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</si>
  <si>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</si>
  <si>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</si>
  <si>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</si>
  <si>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</si>
  <si>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</si>
  <si>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</si>
  <si>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</si>
  <si>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</si>
  <si>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</si>
  <si>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</si>
  <si>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</si>
  <si>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</si>
  <si>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</si>
  <si>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</si>
  <si>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</si>
  <si>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</si>
  <si>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</si>
  <si>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</si>
  <si>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</si>
  <si>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</si>
  <si>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</si>
  <si>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</si>
  <si>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</si>
  <si>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</si>
  <si>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</si>
  <si>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</si>
  <si>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</si>
  <si>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</si>
  <si>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</si>
  <si>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</si>
  <si>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</si>
  <si>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</si>
  <si>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</si>
  <si>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</si>
  <si>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</si>
  <si>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</si>
  <si>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</si>
  <si>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</si>
  <si>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</si>
  <si>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</si>
  <si>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</si>
  <si>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</si>
  <si>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</si>
  <si>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</si>
  <si>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</si>
  <si>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</si>
  <si>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</si>
  <si>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</si>
  <si>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</si>
  <si>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</si>
  <si>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</si>
  <si>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</si>
  <si>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</si>
  <si>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</si>
  <si>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</si>
  <si>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</si>
  <si>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</si>
  <si>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</si>
  <si>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</si>
  <si>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</si>
  <si>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</si>
  <si>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</si>
  <si>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</si>
  <si>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</si>
  <si>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</si>
  <si>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</si>
  <si>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</si>
  <si>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</si>
  <si>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</si>
  <si>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</si>
  <si>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</si>
  <si>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</si>
  <si>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</si>
  <si>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</si>
  <si>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</si>
  <si>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</si>
  <si>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</si>
  <si>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</si>
  <si>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</si>
  <si>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</si>
  <si>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</si>
  <si>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</si>
  <si>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</si>
  <si>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</si>
  <si>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</si>
  <si>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</si>
  <si>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</si>
  <si>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</si>
  <si>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</si>
  <si>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</si>
  <si>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</si>
  <si>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</si>
  <si>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</si>
  <si>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</si>
  <si>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</si>
  <si>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</si>
  <si>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</si>
  <si>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</si>
  <si>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</si>
  <si>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</si>
  <si>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</si>
  <si>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</si>
  <si>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</si>
  <si>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</si>
  <si>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</si>
  <si>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</si>
  <si>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</si>
  <si>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</si>
  <si>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</si>
  <si>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</si>
  <si>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</si>
  <si>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</si>
  <si>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</si>
  <si>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</si>
  <si>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</si>
  <si>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</si>
  <si>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</si>
  <si>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</si>
  <si>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</si>
  <si>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</si>
  <si>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</si>
  <si>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</si>
  <si>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</si>
  <si>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</si>
  <si>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</si>
  <si>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</si>
  <si>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</si>
  <si>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</si>
  <si>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</si>
  <si>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</si>
  <si>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</si>
  <si>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</si>
  <si>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</si>
  <si>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</si>
  <si>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</si>
  <si>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</si>
  <si>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</si>
  <si>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</si>
  <si>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</si>
  <si>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</si>
  <si>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</si>
  <si>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</si>
  <si>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</si>
  <si>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</si>
  <si>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</si>
  <si>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</si>
  <si>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</si>
  <si>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</si>
  <si>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</si>
  <si>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</si>
  <si>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</si>
  <si>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</si>
  <si>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</si>
  <si>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</si>
  <si>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</si>
  <si>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</si>
  <si>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</si>
  <si>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</si>
  <si>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</si>
  <si>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</si>
  <si>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</si>
  <si>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</si>
  <si>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</si>
  <si>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</si>
  <si>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</si>
  <si>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</si>
  <si>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</si>
  <si>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</si>
  <si>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</si>
  <si>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</si>
  <si>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</si>
  <si>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</si>
  <si>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</si>
  <si>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</si>
  <si>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</si>
  <si>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</si>
  <si>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</si>
  <si>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</si>
  <si>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</si>
  <si>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</si>
  <si>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</si>
  <si>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</si>
  <si>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</si>
  <si>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</si>
  <si>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</si>
  <si>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</si>
  <si>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</si>
  <si>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</si>
  <si>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</si>
  <si>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</si>
  <si>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</si>
  <si>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</si>
  <si>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</si>
  <si>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</si>
  <si>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</si>
  <si>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</si>
  <si>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</si>
  <si>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</si>
  <si>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</si>
  <si>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</si>
  <si>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</si>
  <si>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</si>
  <si>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</si>
  <si>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</si>
  <si>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</si>
  <si>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</si>
  <si>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</si>
  <si>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</si>
  <si>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</si>
  <si>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</si>
  <si>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</si>
  <si>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</si>
  <si>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</si>
  <si>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</si>
  <si>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</si>
  <si>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</si>
  <si>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</si>
  <si>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</si>
  <si>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</si>
  <si>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</si>
  <si>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</si>
  <si>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</si>
  <si>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</si>
  <si>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</si>
  <si>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</si>
  <si>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</si>
  <si>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</si>
  <si>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</si>
  <si>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</si>
  <si>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</si>
  <si>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</si>
  <si>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</si>
  <si>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</si>
  <si>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</si>
  <si>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</si>
  <si>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</si>
  <si>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</si>
  <si>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</si>
  <si>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</si>
  <si>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</si>
  <si>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</si>
  <si>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</si>
  <si>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</si>
  <si>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</si>
  <si>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</si>
  <si>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</si>
  <si>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</si>
  <si>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</si>
  <si>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</si>
  <si>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</si>
  <si>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</si>
  <si>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</si>
  <si>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</si>
  <si>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</si>
  <si>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</si>
  <si>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</si>
  <si>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</si>
  <si>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</si>
  <si>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</si>
  <si>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</si>
  <si>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</si>
  <si>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</si>
  <si>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</si>
  <si>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</si>
  <si>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</si>
  <si>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</si>
  <si>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</si>
  <si>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</si>
  <si>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</si>
  <si>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</si>
  <si>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</si>
  <si>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</si>
  <si>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</si>
  <si>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</si>
  <si>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</si>
  <si>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</si>
  <si>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</si>
  <si>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</si>
  <si>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</si>
  <si>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</si>
  <si>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</si>
  <si>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</si>
  <si>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</si>
  <si>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</si>
  <si>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</si>
  <si>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</si>
  <si>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</si>
  <si>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</si>
  <si>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</si>
  <si>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</si>
  <si>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</si>
  <si>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</si>
  <si>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</si>
  <si>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</si>
  <si>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</si>
  <si>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</si>
  <si>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</si>
  <si>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</si>
  <si>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</si>
  <si>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</si>
  <si>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</si>
  <si>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</si>
  <si>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</si>
  <si>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</si>
  <si>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</si>
  <si>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</si>
  <si>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</si>
  <si>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</si>
  <si>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</si>
  <si>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</si>
  <si>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</si>
  <si>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</si>
  <si>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</si>
  <si>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</si>
  <si>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</si>
  <si>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</si>
  <si>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</si>
  <si>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</si>
  <si>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</si>
  <si>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</si>
  <si>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</si>
  <si>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</si>
  <si>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</si>
  <si>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</si>
  <si>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</si>
  <si>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</si>
  <si>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</si>
  <si>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</si>
  <si>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</si>
  <si>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</si>
  <si>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</si>
  <si>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</si>
  <si>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</si>
  <si>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</si>
  <si>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</si>
  <si>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</si>
  <si>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</si>
  <si>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</si>
  <si>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</si>
  <si>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</si>
  <si>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</si>
  <si>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</si>
  <si>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</si>
  <si>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</si>
  <si>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</si>
  <si>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</si>
  <si>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</si>
  <si>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</si>
  <si>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</si>
  <si>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</si>
  <si>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</si>
  <si>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</si>
  <si>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</si>
  <si>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</si>
  <si>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</si>
  <si>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</si>
  <si>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</si>
  <si>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</si>
  <si>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</si>
  <si>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</si>
  <si>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</si>
  <si>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</si>
  <si>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</si>
  <si>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</si>
  <si>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</si>
  <si>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</si>
  <si>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</si>
  <si>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</si>
  <si>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</si>
  <si>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</si>
  <si>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</si>
  <si>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</si>
  <si>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</si>
  <si>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</si>
  <si>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</si>
  <si>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</si>
  <si>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</si>
  <si>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</si>
  <si>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</si>
  <si>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</si>
  <si>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</si>
  <si>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</si>
  <si>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</si>
  <si>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</si>
  <si>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</si>
  <si>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</si>
  <si>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</si>
  <si>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</si>
  <si>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</si>
  <si>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</si>
  <si>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</si>
  <si>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</si>
  <si>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</si>
  <si>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</si>
  <si>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</si>
  <si>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</si>
  <si>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</si>
  <si>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</si>
  <si>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</si>
  <si>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</si>
  <si>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</si>
  <si>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</si>
  <si>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</si>
  <si>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</si>
  <si>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</si>
  <si>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</si>
  <si>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</si>
  <si>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</si>
  <si>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</si>
  <si>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</si>
  <si>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</si>
  <si>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</si>
  <si>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</si>
  <si>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</si>
  <si>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</si>
  <si>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</si>
  <si>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</si>
  <si>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</si>
  <si>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</si>
  <si>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</si>
  <si>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</si>
  <si>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</si>
  <si>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</si>
  <si>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</si>
  <si>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</si>
  <si>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</si>
  <si>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</si>
  <si>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</si>
  <si>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</si>
  <si>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</si>
  <si>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</si>
  <si>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</si>
  <si>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</si>
  <si>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</si>
  <si>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</si>
  <si>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</si>
  <si>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</si>
  <si>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</si>
  <si>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</si>
  <si>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</si>
  <si>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</si>
  <si>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</si>
  <si>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</si>
  <si>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</si>
  <si>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</si>
  <si>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</si>
  <si>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</si>
  <si>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</si>
  <si>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</si>
  <si>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</si>
  <si>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</si>
  <si>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</si>
  <si>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</si>
  <si>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</si>
  <si>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</si>
  <si>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</si>
  <si>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</si>
  <si>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</si>
  <si>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</si>
  <si>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</si>
  <si>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</si>
  <si>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</si>
  <si>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</si>
  <si>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</si>
  <si>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</si>
  <si>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</si>
  <si>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</si>
  <si>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</si>
  <si>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</si>
  <si>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</si>
  <si>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</si>
  <si>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</si>
  <si>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</si>
  <si>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</si>
  <si>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</si>
  <si>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</si>
  <si>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</si>
  <si>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</si>
  <si>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</si>
  <si>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</si>
  <si>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</si>
  <si>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</si>
  <si>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</si>
  <si>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</si>
  <si>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</si>
  <si>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</si>
  <si>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</si>
  <si>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</si>
  <si>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</si>
  <si>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</si>
  <si>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</si>
  <si>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</si>
  <si>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</si>
  <si>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</si>
  <si>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</si>
  <si>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</si>
  <si>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</si>
  <si>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</si>
  <si>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</si>
  <si>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</si>
  <si>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</si>
  <si>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</si>
  <si>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</si>
  <si>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</si>
  <si>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</si>
  <si>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</si>
  <si>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</si>
  <si>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</si>
  <si>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</si>
  <si>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</si>
  <si>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</si>
  <si>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</si>
  <si>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</si>
  <si>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</si>
  <si>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</si>
  <si>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</si>
  <si>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</si>
  <si>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</si>
  <si>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</si>
  <si>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</si>
  <si>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</si>
  <si>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</si>
  <si>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</si>
  <si>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</si>
  <si>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</si>
  <si>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</si>
  <si>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</si>
  <si>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</si>
  <si>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</si>
  <si>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</si>
  <si>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</si>
  <si>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</si>
  <si>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</si>
  <si>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</si>
  <si>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</si>
  <si>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</si>
  <si>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</si>
  <si>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</si>
  <si>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</si>
  <si>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</si>
  <si>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</si>
  <si>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</si>
  <si>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</si>
  <si>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</si>
  <si>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</si>
  <si>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</si>
  <si>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</si>
  <si>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</si>
  <si>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</si>
  <si>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</si>
  <si>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</si>
  <si>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</si>
  <si>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</si>
  <si>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</si>
  <si>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</si>
  <si>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</si>
  <si>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</si>
  <si>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</si>
  <si>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</si>
  <si>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</si>
  <si>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</si>
  <si>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</si>
  <si>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</si>
  <si>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</si>
  <si>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</si>
  <si>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</si>
  <si>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</si>
  <si>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</si>
  <si>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</si>
  <si>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</si>
  <si>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</si>
  <si>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</si>
  <si>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</si>
  <si>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</si>
  <si>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</si>
  <si>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</si>
  <si>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</si>
  <si>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</si>
  <si>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</si>
  <si>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</si>
  <si>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</si>
  <si>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</si>
  <si>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</si>
  <si>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</si>
  <si>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</si>
  <si>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</si>
  <si>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</si>
  <si>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</si>
  <si>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</si>
  <si>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</si>
  <si>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</si>
  <si>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</si>
  <si>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</si>
  <si>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</si>
  <si>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</si>
  <si>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</si>
  <si>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</si>
  <si>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</si>
  <si>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</si>
  <si>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</si>
  <si>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</si>
  <si>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</si>
  <si>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</si>
  <si>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</si>
  <si>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</si>
  <si>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</si>
  <si>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</si>
  <si>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</si>
  <si>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</si>
  <si>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</si>
  <si>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</si>
  <si>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</si>
  <si>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</si>
  <si>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</si>
  <si>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</si>
  <si>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</si>
  <si>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</si>
  <si>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</si>
  <si>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</si>
  <si>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</si>
  <si>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</si>
  <si>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</si>
  <si>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</si>
  <si>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</si>
  <si>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</si>
  <si>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</si>
  <si>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</si>
  <si>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</si>
  <si>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</si>
  <si>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</si>
  <si>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</si>
  <si>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</si>
  <si>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</si>
  <si>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</si>
  <si>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</si>
  <si>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</si>
  <si>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</si>
  <si>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</si>
  <si>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</si>
  <si>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</si>
  <si>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</si>
  <si>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</si>
  <si>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</si>
  <si>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</si>
  <si>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</si>
  <si>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</si>
  <si>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</si>
  <si>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</si>
  <si>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</si>
  <si>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</si>
  <si>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</si>
  <si>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</si>
  <si>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</si>
  <si>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</si>
  <si>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</si>
  <si>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</si>
  <si>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</si>
  <si>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</si>
  <si>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</si>
  <si>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</si>
  <si>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</si>
  <si>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</si>
  <si>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</si>
  <si>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</si>
  <si>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</si>
  <si>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</si>
  <si>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</si>
  <si>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</si>
  <si>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</si>
  <si>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</si>
  <si>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</si>
  <si>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</si>
  <si>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</si>
  <si>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</si>
  <si>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</si>
  <si>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</si>
  <si>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</si>
  <si>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</si>
  <si>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</si>
  <si>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</si>
  <si>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</si>
  <si>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</si>
  <si>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</si>
  <si>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</si>
  <si>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</si>
  <si>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</si>
  <si>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</si>
  <si>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</si>
  <si>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</si>
  <si>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</si>
  <si>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</si>
  <si>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</si>
  <si>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</si>
  <si>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</si>
  <si>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</si>
  <si>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</si>
  <si>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</si>
  <si>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</si>
  <si>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</si>
  <si>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</si>
  <si>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</si>
  <si>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</si>
  <si>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</si>
  <si>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</si>
  <si>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</si>
  <si>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</si>
  <si>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</si>
  <si>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</si>
  <si>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</si>
  <si>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</si>
  <si>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</si>
  <si>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</si>
  <si>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</si>
  <si>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</si>
  <si>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</si>
  <si>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</si>
  <si>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</si>
  <si>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</si>
  <si>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</si>
  <si>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</si>
  <si>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</si>
  <si>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</si>
  <si>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</si>
  <si>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</si>
  <si>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</si>
  <si>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</si>
  <si>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</si>
  <si>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</si>
  <si>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</si>
  <si>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</si>
  <si>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</si>
  <si>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</si>
  <si>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</si>
  <si>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</si>
  <si>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</si>
  <si>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</si>
  <si>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</si>
  <si>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</si>
  <si>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</si>
  <si>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</si>
  <si>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</si>
  <si>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</si>
  <si>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</si>
  <si>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</si>
  <si>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</si>
  <si>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</si>
  <si>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</si>
  <si>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</si>
  <si>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</si>
  <si>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</si>
  <si>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</si>
  <si>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</si>
  <si>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</si>
  <si>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</si>
  <si>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</si>
  <si>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</si>
  <si>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</si>
  <si>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</si>
  <si>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</si>
  <si>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</si>
  <si>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</si>
  <si>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</si>
  <si>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</si>
  <si>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</si>
  <si>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</si>
  <si>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</si>
  <si>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</si>
  <si>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</si>
  <si>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</si>
  <si>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</si>
  <si>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</si>
  <si>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</si>
  <si>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</si>
  <si>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</si>
  <si>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</si>
  <si>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</si>
  <si>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</si>
  <si>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</si>
  <si>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</si>
  <si>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</si>
  <si>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</si>
  <si>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</si>
  <si>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</si>
  <si>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</si>
  <si>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</si>
  <si>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</si>
  <si>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</si>
  <si>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</si>
  <si>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</si>
  <si>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</si>
  <si>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</si>
  <si>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</si>
  <si>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</si>
  <si>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</si>
  <si>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</si>
  <si>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</si>
  <si>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</si>
  <si>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</si>
  <si>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</si>
  <si>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</si>
  <si>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</si>
  <si>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</si>
  <si>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</si>
  <si>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</si>
  <si>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</si>
  <si>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</si>
  <si>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</si>
  <si>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</si>
  <si>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</si>
  <si>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</si>
  <si>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</si>
  <si>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</si>
  <si>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</si>
  <si>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</si>
  <si>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</si>
  <si>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</si>
  <si>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</si>
  <si>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</si>
  <si>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</si>
  <si>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</si>
  <si>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</si>
  <si>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</si>
  <si>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</si>
  <si>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</si>
  <si>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</si>
  <si>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</si>
  <si>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</si>
  <si>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</si>
  <si>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</si>
  <si>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</si>
  <si>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</si>
  <si>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</si>
  <si>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</si>
  <si>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</si>
  <si>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</si>
  <si>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</si>
  <si>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</si>
  <si>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</si>
  <si>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</si>
  <si>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</si>
  <si>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</si>
  <si>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</si>
  <si>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</si>
  <si>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</si>
  <si>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</si>
  <si>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</si>
  <si>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</si>
  <si>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</si>
  <si>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</si>
  <si>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</si>
  <si>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</si>
  <si>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</si>
  <si>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</si>
  <si>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</si>
  <si>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</si>
  <si>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</si>
  <si>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</si>
  <si>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</si>
  <si>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</si>
  <si>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</si>
  <si>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</si>
  <si>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</si>
  <si>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</si>
  <si>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</si>
  <si>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</si>
  <si>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</si>
  <si>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</si>
  <si>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</si>
  <si>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</si>
  <si>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</si>
  <si>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</si>
  <si>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</si>
  <si>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</si>
  <si>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</si>
  <si>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</si>
  <si>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</si>
  <si>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</si>
  <si>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</si>
  <si>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</si>
  <si>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</si>
  <si>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</si>
  <si>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</si>
  <si>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</si>
  <si>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</si>
  <si>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</si>
  <si>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</si>
  <si>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</si>
  <si>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</si>
  <si>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</si>
  <si>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</si>
  <si>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</si>
  <si>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</si>
  <si>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</si>
  <si>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</si>
  <si>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</si>
  <si>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</si>
  <si>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</si>
  <si>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</si>
  <si>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</si>
  <si>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</si>
  <si>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</si>
  <si>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</si>
  <si>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</si>
  <si>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</si>
  <si>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</si>
  <si>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</si>
  <si>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</si>
  <si>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</si>
  <si>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</si>
  <si>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</si>
  <si>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</si>
  <si>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</si>
  <si>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</si>
  <si>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</si>
  <si>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</si>
  <si>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</si>
  <si>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</si>
  <si>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</si>
  <si>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</si>
  <si>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</si>
  <si>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</si>
  <si>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</si>
  <si>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</si>
  <si>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</si>
  <si>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</si>
  <si>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</si>
  <si>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</si>
  <si>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</si>
  <si>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</si>
  <si>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</si>
  <si>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</si>
  <si>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</si>
  <si>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</si>
  <si>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</si>
  <si>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</si>
  <si>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</si>
  <si>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</si>
  <si>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</si>
  <si>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</si>
  <si>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</si>
  <si>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</si>
  <si>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</si>
  <si>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</si>
  <si>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</si>
  <si>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</si>
  <si>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</si>
  <si>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</si>
  <si>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</si>
  <si>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</si>
  <si>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</si>
  <si>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</si>
  <si>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</si>
  <si>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</si>
  <si>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</si>
  <si>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</si>
  <si>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</si>
  <si>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</si>
  <si>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</si>
  <si>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</si>
  <si>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</si>
  <si>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</si>
  <si>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</si>
  <si>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</si>
  <si>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</si>
  <si>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</si>
  <si>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</si>
  <si>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</si>
  <si>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</si>
  <si>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</si>
  <si>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</si>
  <si>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</si>
  <si>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</si>
  <si>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</si>
  <si>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</si>
  <si>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</si>
  <si>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</si>
  <si>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</si>
  <si>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</si>
  <si>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</si>
  <si>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</si>
  <si>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</si>
  <si>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</si>
  <si>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</si>
  <si>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</si>
  <si>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</si>
  <si>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</si>
  <si>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</si>
  <si>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</si>
  <si>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</si>
  <si>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</si>
  <si>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</si>
  <si>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</si>
  <si>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</si>
  <si>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</si>
  <si>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</si>
  <si>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</si>
  <si>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</si>
  <si>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</si>
  <si>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</si>
  <si>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</si>
  <si>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</si>
  <si>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</si>
  <si>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</si>
  <si>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</si>
  <si>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</si>
  <si>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</si>
  <si>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</si>
  <si>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</si>
  <si>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</si>
  <si>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</si>
  <si>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</si>
  <si>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</si>
  <si>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</si>
  <si>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</si>
  <si>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</si>
  <si>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</si>
  <si>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</si>
  <si>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</si>
  <si>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</si>
  <si>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</si>
  <si>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</si>
  <si>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</si>
  <si>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</si>
  <si>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</si>
  <si>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</si>
  <si>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</si>
  <si>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</si>
  <si>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</si>
  <si>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</si>
  <si>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</si>
  <si>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</si>
  <si>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</si>
  <si>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</si>
  <si>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</si>
  <si>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</si>
  <si>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</si>
  <si>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</si>
  <si>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</si>
  <si>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</si>
  <si>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</si>
  <si>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</si>
  <si>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</si>
  <si>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</si>
  <si>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</si>
  <si>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</si>
  <si>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</si>
  <si>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</si>
  <si>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</si>
  <si>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</si>
  <si>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</si>
  <si>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</si>
  <si>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</si>
  <si>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</si>
  <si>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</si>
  <si>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</si>
  <si>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</si>
  <si>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</si>
  <si>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</si>
  <si>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</si>
  <si>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</si>
  <si>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</si>
  <si>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</si>
  <si>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</si>
  <si>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</si>
  <si>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</si>
  <si>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</si>
  <si>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</si>
  <si>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</si>
  <si>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</si>
  <si>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</si>
  <si>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</si>
  <si>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</si>
  <si>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</si>
  <si>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</si>
  <si>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</si>
  <si>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</si>
  <si>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</si>
  <si>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</si>
  <si>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</si>
  <si>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</si>
  <si>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</si>
  <si>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</si>
  <si>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</si>
  <si>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</si>
  <si>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</si>
  <si>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</si>
  <si>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</si>
  <si>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</si>
  <si>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</si>
  <si>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</si>
  <si>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</si>
  <si>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</si>
  <si>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</si>
  <si>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</si>
  <si>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</si>
  <si>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</si>
  <si>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</si>
  <si>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</si>
  <si>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</si>
  <si>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</si>
  <si>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</si>
  <si>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</si>
  <si>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</si>
  <si>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</si>
  <si>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</si>
  <si>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</si>
  <si>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</si>
  <si>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</si>
  <si>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</si>
  <si>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</si>
  <si>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</si>
  <si>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</si>
  <si>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</si>
  <si>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</si>
  <si>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</si>
  <si>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</si>
  <si>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</si>
  <si>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</si>
  <si>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</si>
  <si>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</si>
  <si>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</si>
  <si>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</si>
  <si>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</si>
  <si>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</si>
  <si>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</si>
  <si>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</si>
  <si>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</si>
  <si>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</si>
  <si>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</si>
  <si>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</si>
  <si>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</si>
  <si>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</si>
  <si>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</si>
  <si>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</si>
  <si>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</si>
  <si>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</si>
  <si>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</si>
  <si>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</si>
  <si>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</si>
  <si>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</si>
  <si>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</si>
  <si>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</si>
  <si>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</si>
  <si>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</si>
  <si>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</si>
  <si>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</si>
  <si>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</si>
  <si>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</si>
  <si>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</si>
  <si>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</si>
  <si>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</si>
  <si>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</si>
  <si>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</si>
  <si>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</si>
  <si>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</si>
  <si>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</si>
  <si>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</si>
  <si>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</si>
  <si>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</si>
  <si>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</si>
  <si>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</si>
  <si>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</si>
  <si>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</si>
  <si>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</si>
  <si>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</si>
  <si>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</si>
  <si>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</si>
  <si>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</si>
  <si>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</si>
  <si>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</si>
  <si>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</si>
  <si>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</si>
  <si>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</si>
  <si>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</si>
  <si>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</si>
  <si>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</si>
  <si>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</si>
  <si>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</si>
  <si>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</si>
  <si>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</si>
  <si>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</si>
  <si>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</si>
  <si>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</si>
  <si>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</si>
  <si>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</si>
  <si>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</si>
  <si>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</si>
  <si>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</si>
  <si>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</si>
  <si>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</si>
  <si>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</si>
  <si>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</si>
  <si>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</si>
  <si>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</si>
  <si>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</si>
  <si>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</si>
  <si>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</si>
  <si>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</si>
  <si>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</si>
  <si>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</si>
  <si>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</si>
  <si>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</si>
  <si>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</si>
  <si>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</si>
  <si>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</si>
  <si>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</si>
  <si>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</si>
  <si>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</si>
  <si>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</si>
  <si>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</si>
  <si>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</si>
  <si>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</si>
  <si>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</si>
  <si>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</si>
  <si>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</si>
  <si>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</si>
  <si>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</si>
  <si>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</si>
  <si>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</si>
  <si>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</si>
  <si>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</si>
  <si>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</si>
  <si>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</si>
  <si>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</si>
  <si>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</si>
  <si>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</si>
  <si>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</si>
  <si>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</si>
  <si>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</si>
  <si>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</si>
  <si>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</si>
  <si>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</si>
  <si>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</si>
  <si>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</si>
  <si>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</si>
  <si>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</si>
  <si>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</si>
  <si>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</si>
  <si>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</si>
  <si>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</si>
  <si>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</si>
  <si>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</si>
  <si>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</si>
  <si>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</si>
  <si>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</si>
  <si>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</si>
  <si>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</si>
  <si>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</si>
  <si>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</si>
  <si>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</si>
  <si>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</si>
  <si>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</si>
  <si>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</si>
  <si>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</si>
  <si>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</si>
  <si>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</si>
  <si>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</si>
  <si>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</si>
  <si>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</si>
  <si>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</si>
  <si>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</si>
  <si>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</si>
  <si>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</si>
  <si>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</si>
  <si>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</si>
  <si>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</si>
  <si>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</si>
  <si>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</si>
  <si>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</si>
  <si>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</si>
  <si>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</si>
  <si>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</si>
  <si>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</si>
  <si>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</si>
  <si>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</si>
  <si>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</si>
  <si>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</si>
  <si>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</si>
  <si>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</si>
  <si>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</si>
  <si>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</si>
  <si>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</si>
  <si>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</si>
  <si>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</si>
  <si>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</si>
  <si>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</si>
  <si>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</si>
  <si>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</si>
  <si>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</si>
  <si>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</si>
  <si>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</si>
  <si>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</si>
  <si>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</si>
  <si>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</si>
  <si>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</si>
  <si>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</si>
  <si>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</si>
  <si>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</si>
  <si>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</si>
  <si>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</si>
  <si>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</si>
  <si>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</si>
  <si>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</si>
  <si>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</si>
  <si>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</si>
  <si>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</si>
  <si>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</si>
  <si>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</si>
  <si>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</si>
  <si>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</si>
  <si>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</si>
  <si>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</si>
  <si>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</si>
  <si>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</si>
  <si>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</si>
  <si>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</si>
  <si>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</si>
  <si>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</si>
  <si>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</si>
  <si>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</si>
  <si>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</si>
  <si>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</si>
  <si>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</si>
  <si>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</si>
  <si>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</si>
  <si>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</si>
  <si>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</si>
  <si>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</si>
  <si>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</si>
  <si>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</si>
  <si>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</si>
  <si>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</si>
  <si>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</si>
  <si>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</si>
  <si>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</si>
  <si>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</si>
  <si>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</si>
  <si>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</si>
  <si>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</si>
  <si>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</si>
  <si>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</si>
  <si>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</si>
  <si>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</si>
  <si>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</si>
  <si>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</si>
  <si>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</si>
  <si>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</si>
  <si>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</si>
  <si>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</si>
  <si>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</si>
  <si>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</si>
  <si>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</si>
  <si>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</si>
  <si>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</si>
  <si>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</si>
  <si>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</si>
  <si>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</si>
  <si>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</si>
  <si>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</si>
  <si>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</si>
  <si>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</si>
  <si>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</si>
  <si>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</si>
  <si>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</si>
  <si>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</si>
  <si>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</si>
  <si>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</si>
  <si>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</si>
  <si>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</si>
  <si>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</si>
  <si>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</si>
  <si>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</si>
  <si>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</si>
  <si>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</si>
  <si>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</si>
  <si>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</si>
  <si>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</si>
  <si>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</si>
  <si>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</si>
  <si>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</si>
  <si>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</si>
  <si>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</si>
  <si>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</si>
  <si>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</si>
  <si>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</si>
  <si>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</si>
  <si>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</si>
  <si>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</si>
  <si>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</si>
  <si>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</si>
  <si>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</si>
  <si>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</si>
  <si>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</si>
  <si>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</si>
  <si>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</si>
  <si>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</si>
  <si>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</si>
  <si>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</si>
  <si>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</si>
  <si>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</si>
  <si>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</si>
  <si>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</si>
  <si>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</si>
  <si>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</si>
  <si>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</si>
  <si>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</si>
  <si>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</si>
  <si>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</si>
  <si>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</si>
  <si>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</si>
  <si>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</si>
  <si>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</si>
  <si>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</si>
  <si>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</si>
  <si>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</si>
  <si>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</si>
  <si>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</si>
  <si>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</si>
  <si>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</si>
  <si>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</si>
  <si>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</si>
  <si>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</si>
  <si>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</si>
  <si>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</si>
  <si>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</si>
  <si>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</si>
  <si>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</si>
  <si>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</si>
  <si>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</si>
  <si>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</si>
  <si>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</si>
  <si>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</si>
  <si>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</si>
  <si>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</si>
  <si>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</si>
  <si>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</si>
  <si>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</si>
  <si>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</si>
  <si>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</si>
  <si>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</si>
  <si>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</si>
  <si>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</si>
  <si>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</si>
  <si>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</si>
  <si>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</si>
  <si>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</si>
  <si>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</si>
  <si>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</si>
  <si>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</si>
  <si>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</si>
  <si>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</si>
  <si>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</si>
  <si>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</si>
  <si>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</si>
  <si>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</si>
  <si>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</si>
  <si>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</si>
  <si>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</si>
  <si>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</si>
  <si>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</si>
  <si>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</si>
  <si>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</si>
  <si>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</si>
  <si>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</si>
  <si>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</si>
  <si>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</si>
  <si>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</si>
  <si>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</si>
  <si>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</si>
  <si>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</si>
  <si>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</si>
  <si>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</si>
  <si>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</si>
  <si>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</si>
  <si>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</si>
  <si>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</si>
  <si>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</si>
  <si>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</si>
  <si>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</si>
  <si>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</si>
  <si>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</si>
  <si>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</si>
  <si>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</si>
  <si>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</si>
  <si>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</si>
  <si>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</si>
  <si>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</si>
  <si>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</si>
  <si>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</si>
  <si>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</si>
  <si>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</si>
  <si>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</si>
  <si>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</si>
  <si>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</si>
  <si>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</si>
  <si>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</si>
  <si>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</si>
  <si>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</si>
  <si>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</si>
  <si>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</si>
  <si>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</si>
  <si>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</si>
  <si>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</si>
  <si>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</si>
  <si>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</si>
  <si>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</si>
  <si>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</si>
  <si>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</si>
  <si>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</si>
  <si>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</si>
  <si>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</si>
  <si>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</si>
  <si>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</si>
  <si>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</si>
  <si>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</si>
  <si>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</si>
  <si>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</si>
  <si>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</si>
  <si>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</si>
  <si>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</si>
  <si>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</si>
  <si>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</si>
  <si>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</si>
  <si>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</si>
  <si>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</si>
  <si>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</si>
  <si>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</si>
  <si>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</si>
  <si>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</si>
  <si>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</si>
  <si>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</si>
  <si>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</si>
  <si>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</si>
  <si>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</si>
  <si>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</si>
  <si>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</si>
  <si>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</si>
  <si>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</si>
  <si>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</si>
  <si>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</si>
  <si>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</si>
  <si>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</si>
  <si>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</si>
  <si>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</si>
  <si>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</si>
  <si>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</si>
  <si>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</si>
  <si>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</si>
  <si>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</si>
  <si>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</si>
  <si>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</si>
  <si>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</si>
  <si>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</si>
  <si>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</si>
  <si>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</si>
  <si>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</si>
  <si>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</si>
  <si>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</si>
  <si>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</si>
  <si>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</si>
  <si>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</si>
  <si>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</si>
  <si>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</si>
  <si>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</si>
  <si>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</si>
  <si>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</si>
  <si>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</si>
  <si>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</si>
  <si>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</si>
  <si>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</si>
  <si>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</si>
  <si>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</si>
  <si>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</si>
  <si>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</si>
  <si>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</si>
  <si>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</si>
  <si>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</si>
  <si>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</si>
  <si>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</si>
  <si>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</si>
  <si>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</si>
  <si>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</si>
  <si>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</si>
  <si>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</si>
  <si>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</si>
  <si>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</si>
  <si>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</si>
  <si>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</si>
  <si>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</si>
  <si>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</si>
  <si>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</si>
  <si>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</si>
  <si>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</si>
  <si>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</si>
  <si>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</si>
  <si>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</si>
  <si>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</si>
  <si>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</si>
  <si>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</si>
  <si>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</si>
  <si>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</si>
  <si>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</si>
  <si>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</si>
  <si>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</si>
  <si>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</si>
  <si>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</si>
  <si>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</si>
  <si>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</si>
  <si>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</si>
  <si>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</si>
  <si>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</si>
  <si>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</si>
  <si>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</si>
  <si>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</si>
  <si>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</si>
  <si>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</si>
  <si>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</si>
  <si>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</si>
  <si>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</si>
  <si>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</si>
  <si>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</si>
  <si>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</si>
  <si>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</si>
  <si>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</si>
  <si>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</si>
  <si>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</si>
  <si>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</si>
  <si>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</si>
  <si>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</si>
  <si>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</si>
  <si>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</si>
  <si>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</si>
  <si>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</si>
  <si>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</si>
  <si>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</si>
  <si>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</si>
  <si>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</si>
  <si>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</si>
  <si>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</si>
  <si>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</si>
  <si>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</si>
  <si>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</si>
  <si>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</si>
  <si>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</si>
  <si>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</si>
  <si>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</si>
  <si>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</si>
  <si>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</si>
  <si>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</si>
  <si>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</si>
  <si>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</si>
  <si>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</si>
  <si>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</si>
  <si>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</si>
  <si>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</si>
  <si>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</si>
  <si>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</si>
  <si>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</si>
  <si>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</si>
  <si>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</si>
  <si>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</si>
  <si>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</si>
  <si>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</si>
  <si>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</si>
  <si>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</si>
  <si>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</si>
  <si>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</si>
  <si>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</si>
  <si>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</si>
  <si>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</si>
  <si>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</si>
  <si>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</si>
  <si>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</si>
  <si>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</si>
  <si>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</si>
  <si>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</si>
  <si>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</si>
  <si>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</si>
  <si>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</si>
  <si>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</si>
  <si>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</si>
  <si>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</si>
  <si>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</si>
  <si>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</si>
  <si>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</si>
  <si>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</si>
  <si>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</si>
  <si>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</si>
  <si>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</si>
  <si>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</si>
  <si>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</si>
  <si>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</si>
  <si>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</si>
  <si>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</si>
  <si>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</si>
  <si>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</si>
  <si>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</si>
  <si>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</si>
  <si>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</si>
  <si>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</si>
  <si>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</si>
  <si>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</si>
  <si>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</si>
  <si>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</si>
  <si>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</si>
  <si>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</si>
  <si>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</si>
  <si>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</si>
  <si>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</si>
  <si>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</si>
  <si>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</si>
  <si>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</si>
  <si>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</si>
  <si>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</si>
  <si>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</si>
  <si>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</si>
  <si>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</si>
  <si>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</si>
  <si>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</si>
  <si>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</si>
  <si>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</si>
  <si>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</si>
  <si>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</si>
  <si>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</si>
  <si>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</si>
  <si>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</si>
  <si>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</si>
  <si>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</si>
  <si>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</si>
  <si>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</si>
  <si>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</si>
  <si>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</si>
  <si>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</si>
  <si>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</si>
  <si>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</si>
  <si>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</si>
  <si>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</si>
  <si>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</si>
  <si>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</si>
  <si>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</si>
  <si>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</si>
  <si>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</si>
  <si>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</si>
  <si>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</si>
  <si>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</si>
  <si>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</si>
  <si>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</si>
  <si>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</si>
  <si>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</si>
  <si>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</si>
  <si>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</si>
  <si>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</si>
  <si>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</si>
  <si>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</si>
  <si>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</si>
  <si>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</si>
  <si>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</si>
  <si>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</si>
  <si>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</si>
  <si>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</si>
  <si>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</si>
  <si>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</si>
  <si>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</si>
  <si>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</si>
  <si>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</si>
  <si>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</si>
  <si>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</si>
  <si>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</si>
  <si>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</si>
  <si>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</si>
  <si>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</si>
  <si>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</si>
  <si>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</si>
  <si>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</si>
  <si>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</si>
  <si>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</si>
  <si>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</si>
  <si>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</si>
  <si>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</si>
  <si>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</si>
  <si>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</si>
  <si>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</si>
  <si>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</si>
  <si>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</si>
  <si>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</si>
  <si>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</si>
  <si>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</si>
  <si>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</si>
  <si>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</si>
  <si>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</si>
  <si>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</si>
  <si>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</si>
  <si>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</si>
  <si>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</si>
  <si>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</si>
  <si>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</si>
  <si>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</si>
  <si>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</si>
  <si>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</si>
  <si>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</si>
  <si>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</si>
  <si>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</si>
  <si>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</si>
  <si>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</si>
  <si>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</si>
  <si>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</si>
  <si>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</si>
  <si>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</si>
  <si>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</si>
  <si>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</si>
  <si>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</si>
  <si>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</si>
  <si>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</si>
  <si>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</si>
  <si>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</si>
  <si>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</si>
  <si>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</si>
  <si>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</si>
  <si>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</si>
  <si>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</si>
  <si>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</si>
  <si>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</si>
  <si>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</si>
  <si>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</si>
  <si>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</si>
  <si>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</si>
  <si>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</si>
  <si>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</si>
  <si>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</si>
  <si>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</si>
  <si>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</si>
  <si>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</si>
  <si>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</si>
  <si>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</si>
  <si>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</si>
  <si>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</si>
  <si>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</si>
  <si>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</si>
  <si>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</si>
  <si>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</si>
  <si>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</si>
  <si>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</si>
  <si>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</si>
  <si>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</si>
  <si>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</si>
  <si>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</si>
  <si>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</si>
  <si>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</si>
  <si>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</si>
  <si>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</si>
  <si>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</si>
  <si>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</si>
  <si>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</si>
  <si>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</si>
  <si>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</si>
  <si>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</si>
  <si>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</si>
  <si>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</si>
  <si>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</si>
  <si>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</si>
  <si>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</si>
  <si>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</si>
  <si>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</si>
  <si>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</si>
  <si>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</si>
  <si>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</si>
  <si>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</si>
  <si>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</si>
  <si>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</si>
  <si>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</si>
  <si>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</si>
  <si>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</si>
  <si>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</si>
  <si>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</si>
  <si>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</si>
  <si>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</si>
  <si>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</si>
  <si>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</si>
  <si>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</si>
  <si>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</si>
  <si>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</si>
  <si>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</si>
  <si>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</si>
  <si>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</si>
  <si>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</si>
  <si>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</si>
  <si>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</si>
  <si>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</si>
  <si>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</si>
  <si>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</si>
  <si>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</si>
  <si>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</si>
  <si>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</si>
  <si>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</si>
  <si>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</si>
  <si>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</si>
  <si>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</si>
  <si>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</si>
  <si>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</si>
  <si>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</si>
  <si>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</si>
  <si>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</si>
  <si>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</si>
  <si>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</si>
  <si>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</si>
  <si>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</si>
  <si>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</si>
  <si>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</si>
  <si>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</si>
  <si>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</si>
  <si>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</si>
  <si>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</si>
  <si>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</si>
  <si>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</si>
  <si>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</si>
  <si>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</si>
  <si>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</si>
  <si>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</si>
  <si>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</si>
  <si>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</si>
  <si>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</si>
  <si>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</si>
  <si>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</si>
  <si>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</si>
  <si>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</si>
  <si>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</si>
  <si>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</si>
  <si>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</si>
  <si>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</si>
  <si>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</si>
  <si>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</si>
  <si>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</si>
  <si>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</si>
  <si>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</si>
  <si>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</si>
  <si>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</si>
  <si>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</si>
  <si>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</si>
  <si>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</si>
  <si>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</si>
  <si>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</si>
  <si>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</si>
  <si>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</si>
  <si>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</si>
  <si>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</si>
  <si>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</si>
  <si>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</si>
  <si>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</si>
  <si>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</si>
  <si>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</si>
  <si>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</si>
  <si>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</si>
  <si>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</si>
  <si>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</si>
  <si>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</si>
  <si>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</si>
  <si>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</si>
  <si>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</si>
  <si>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</si>
  <si>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</si>
  <si>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</si>
  <si>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</si>
  <si>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</si>
  <si>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</si>
  <si>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</si>
  <si>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</si>
  <si>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</si>
  <si>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</si>
  <si>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</si>
  <si>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</si>
  <si>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</si>
  <si>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</si>
  <si>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</si>
  <si>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</si>
  <si>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</si>
  <si>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</si>
  <si>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</si>
  <si>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</si>
  <si>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</si>
  <si>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</si>
  <si>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</si>
  <si>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</si>
  <si>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</si>
  <si>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</si>
  <si>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</si>
  <si>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</si>
  <si>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</si>
  <si>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</si>
  <si>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</si>
  <si>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</si>
  <si>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</si>
  <si>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</si>
  <si>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</si>
  <si>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</si>
  <si>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</si>
  <si>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</si>
  <si>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</si>
  <si>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</si>
  <si>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</si>
  <si>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</si>
  <si>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</si>
  <si>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</si>
  <si>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</si>
  <si>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</si>
  <si>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</si>
  <si>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</si>
  <si>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</si>
  <si>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</si>
  <si>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</si>
  <si>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</si>
  <si>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</si>
  <si>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</si>
  <si>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</si>
  <si>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</si>
  <si>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</si>
  <si>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</si>
  <si>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</si>
  <si>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</si>
  <si>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</si>
  <si>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</si>
  <si>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</si>
  <si>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</si>
  <si>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</si>
  <si>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</si>
  <si>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</si>
  <si>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</si>
  <si>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</si>
  <si>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</si>
  <si>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</si>
  <si>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</si>
  <si>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</si>
  <si>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</si>
  <si>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</si>
  <si>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</si>
  <si>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</si>
  <si>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</si>
  <si>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</si>
  <si>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</si>
  <si>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</si>
  <si>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</si>
  <si>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</si>
  <si>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</si>
  <si>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</si>
  <si>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</si>
  <si>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</si>
  <si>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</si>
  <si>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</si>
  <si>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</si>
  <si>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</si>
  <si>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</si>
  <si>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</si>
  <si>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</si>
  <si>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</si>
  <si>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</si>
  <si>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</si>
  <si>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</si>
  <si>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</si>
  <si>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</si>
  <si>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</si>
  <si>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</si>
  <si>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</si>
  <si>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</si>
  <si>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</si>
  <si>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</si>
  <si>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</si>
  <si>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</si>
  <si>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</si>
  <si>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</si>
  <si>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</si>
  <si>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</si>
  <si>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</si>
  <si>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</si>
  <si>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</si>
  <si>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</si>
  <si>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</si>
  <si>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</si>
  <si>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</si>
  <si>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</si>
  <si>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</si>
  <si>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</si>
  <si>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</si>
  <si>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</si>
  <si>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</si>
  <si>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</si>
  <si>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</si>
  <si>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</si>
  <si>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</si>
  <si>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</si>
  <si>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</si>
  <si>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</si>
  <si>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</si>
  <si>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</si>
  <si>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</si>
  <si>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</si>
  <si>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</si>
  <si>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</si>
  <si>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</si>
  <si>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</si>
  <si>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</si>
  <si>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</si>
  <si>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</si>
  <si>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</si>
  <si>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</si>
  <si>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</si>
  <si>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</si>
  <si>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</si>
  <si>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</si>
  <si>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</si>
  <si>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</si>
  <si>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</si>
  <si>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</si>
  <si>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</si>
  <si>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</si>
  <si>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</si>
  <si>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</si>
  <si>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</si>
  <si>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</si>
  <si>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</si>
  <si>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</si>
  <si>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</si>
  <si>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</si>
  <si>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</si>
  <si>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</si>
  <si>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</si>
  <si>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</si>
  <si>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</si>
  <si>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</si>
  <si>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</si>
  <si>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</si>
  <si>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</si>
  <si>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</si>
  <si>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</si>
  <si>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</si>
  <si>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</si>
  <si>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</si>
  <si>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</si>
  <si>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</si>
  <si>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</si>
  <si>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</si>
  <si>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</si>
  <si>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</si>
  <si>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</si>
  <si>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</si>
  <si>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</si>
  <si>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</si>
  <si>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</si>
  <si>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</si>
  <si>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</si>
  <si>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</si>
  <si>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</si>
  <si>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</si>
  <si>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</si>
  <si>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</si>
  <si>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</si>
  <si>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</si>
  <si>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</si>
  <si>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</si>
  <si>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</si>
  <si>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</si>
  <si>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</si>
  <si>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</si>
  <si>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</si>
  <si>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</si>
  <si>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</si>
  <si>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</si>
  <si>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</si>
  <si>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</si>
  <si>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</si>
  <si>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</si>
  <si>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</si>
  <si>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</si>
  <si>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</si>
  <si>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</si>
  <si>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</si>
  <si>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</si>
  <si>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</si>
  <si>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</si>
  <si>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</si>
  <si>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</si>
  <si>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</si>
  <si>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</si>
  <si>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</si>
  <si>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</si>
  <si>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</si>
  <si>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</si>
  <si>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</si>
  <si>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</si>
  <si>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</si>
  <si>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</si>
  <si>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</si>
  <si>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</si>
  <si>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</si>
  <si>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</si>
  <si>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</si>
  <si>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</si>
  <si>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</si>
  <si>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</si>
  <si>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</si>
  <si>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</si>
  <si>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</si>
  <si>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</si>
  <si>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</si>
  <si>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</si>
  <si>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</si>
  <si>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</si>
  <si>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</si>
  <si>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</si>
  <si>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</si>
  <si>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</si>
  <si>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</si>
  <si>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</si>
  <si>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</si>
  <si>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</si>
  <si>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</si>
  <si>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</si>
  <si>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</si>
  <si>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</si>
  <si>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</si>
  <si>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</si>
  <si>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</si>
  <si>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</si>
  <si>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</si>
  <si>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</si>
  <si>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</si>
  <si>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</si>
  <si>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</si>
  <si>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</si>
  <si>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</si>
  <si>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</si>
  <si>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</si>
  <si>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</si>
  <si>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</si>
  <si>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</si>
  <si>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</si>
  <si>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</si>
  <si>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</si>
  <si>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</si>
  <si>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</si>
  <si>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</si>
  <si>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</si>
  <si>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</si>
  <si>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</si>
  <si>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</si>
  <si>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</si>
  <si>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</si>
  <si>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</si>
  <si>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</si>
  <si>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</si>
  <si>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</si>
  <si>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</si>
  <si>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</si>
  <si>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</si>
  <si>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</si>
  <si>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</si>
  <si>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</si>
  <si>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</si>
  <si>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</si>
  <si>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</si>
  <si>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</si>
  <si>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</si>
  <si>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</si>
  <si>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</si>
  <si>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</si>
  <si>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</si>
  <si>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</si>
  <si>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</si>
  <si>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</si>
  <si>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</si>
  <si>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</si>
  <si>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</si>
  <si>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</si>
  <si>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</si>
  <si>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</si>
  <si>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</si>
  <si>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</si>
  <si>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</si>
  <si>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</si>
  <si>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</si>
  <si>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</si>
  <si>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</si>
  <si>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</si>
  <si>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</si>
  <si>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</si>
  <si>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</si>
  <si>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</si>
  <si>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</si>
  <si>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</si>
  <si>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</si>
  <si>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</si>
  <si>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</si>
  <si>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</si>
  <si>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</si>
  <si>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</si>
  <si>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</si>
  <si>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</si>
  <si>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</si>
  <si>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</si>
  <si>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</si>
  <si>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</si>
  <si>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</si>
  <si>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</si>
  <si>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</si>
  <si>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</si>
  <si>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</si>
  <si>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</si>
  <si>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</si>
  <si>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</si>
  <si>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</si>
  <si>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</si>
  <si>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</si>
  <si>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</si>
  <si>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</si>
  <si>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</si>
  <si>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</si>
  <si>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</si>
  <si>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</si>
  <si>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</si>
  <si>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</si>
  <si>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</si>
  <si>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</si>
  <si>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</si>
  <si>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</si>
  <si>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</si>
  <si>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</si>
  <si>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</si>
  <si>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</si>
  <si>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</si>
  <si>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</si>
  <si>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</si>
  <si>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</si>
  <si>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</si>
  <si>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</si>
  <si>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</si>
  <si>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</si>
  <si>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</si>
  <si>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</si>
  <si>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</si>
  <si>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</si>
  <si>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</si>
  <si>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</si>
  <si>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</si>
  <si>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</si>
  <si>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</si>
  <si>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</si>
  <si>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</si>
  <si>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</si>
  <si>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</si>
  <si>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</si>
  <si>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</si>
  <si>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</si>
  <si>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</si>
  <si>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</si>
  <si>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</si>
  <si>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</si>
  <si>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</si>
  <si>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</si>
  <si>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</si>
  <si>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</si>
  <si>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</si>
  <si>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</si>
  <si>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</si>
  <si>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</si>
  <si>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</si>
  <si>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</si>
  <si>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</si>
  <si>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</si>
  <si>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</si>
  <si>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</si>
  <si>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</si>
  <si>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</si>
  <si>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</si>
  <si>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</si>
  <si>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</si>
  <si>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</si>
  <si>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</si>
  <si>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</si>
  <si>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</si>
  <si>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</si>
  <si>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</si>
  <si>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</si>
  <si>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</si>
  <si>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</si>
  <si>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</si>
  <si>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</si>
  <si>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</si>
  <si>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</si>
  <si>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</si>
  <si>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</si>
  <si>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</si>
  <si>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</si>
  <si>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</si>
  <si>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</si>
  <si>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</si>
  <si>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</si>
  <si>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</si>
  <si>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</si>
  <si>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</si>
  <si>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</si>
  <si>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</si>
  <si>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</si>
  <si>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</si>
  <si>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</si>
  <si>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</si>
  <si>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</si>
  <si>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</si>
  <si>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</si>
  <si>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</si>
  <si>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</si>
  <si>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</si>
  <si>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</si>
  <si>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</si>
  <si>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</si>
  <si>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</si>
  <si>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</si>
  <si>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</si>
  <si>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</si>
  <si>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</si>
  <si>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</si>
  <si>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</si>
  <si>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</si>
  <si>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</si>
  <si>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</si>
  <si>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</si>
  <si>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</si>
  <si>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</si>
  <si>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</si>
  <si>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</si>
  <si>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</si>
  <si>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</si>
  <si>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</si>
  <si>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</si>
  <si>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</si>
  <si>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</si>
  <si>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</si>
  <si>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</si>
  <si>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</si>
  <si>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</si>
  <si>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</si>
  <si>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</si>
  <si>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</si>
  <si>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</si>
  <si>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</si>
  <si>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</si>
  <si>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</si>
  <si>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</si>
  <si>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</si>
  <si>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</si>
  <si>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</si>
  <si>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</si>
  <si>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</si>
  <si>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</si>
  <si>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</si>
  <si>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</si>
  <si>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</si>
  <si>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</si>
  <si>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</si>
  <si>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</si>
  <si>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</si>
  <si>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</si>
  <si>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</si>
  <si>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</si>
  <si>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</si>
  <si>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</si>
  <si>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</si>
  <si>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</si>
  <si>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</si>
  <si>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</si>
  <si>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</si>
  <si>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</si>
  <si>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</si>
  <si>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</si>
  <si>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</si>
  <si>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</si>
  <si>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</si>
  <si>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</si>
  <si>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</si>
  <si>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</si>
  <si>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</si>
  <si>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</si>
  <si>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</si>
  <si>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</si>
  <si>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</si>
  <si>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</si>
  <si>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</si>
  <si>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</si>
  <si>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</si>
  <si>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</si>
  <si>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</si>
  <si>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</si>
  <si>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</si>
  <si>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</si>
  <si>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</si>
  <si>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</si>
  <si>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</si>
  <si>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</si>
  <si>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</si>
  <si>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</si>
  <si>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</si>
  <si>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</si>
  <si>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</si>
  <si>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</si>
  <si>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</si>
  <si>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</si>
  <si>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</si>
  <si>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</si>
  <si>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</si>
  <si>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</si>
  <si>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</si>
  <si>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</si>
  <si>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</si>
  <si>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</si>
  <si>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</si>
  <si>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</si>
  <si>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</si>
  <si>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</si>
  <si>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</si>
  <si>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</si>
  <si>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</si>
  <si>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</si>
  <si>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</si>
  <si>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</si>
  <si>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</si>
  <si>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</si>
  <si>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</si>
  <si>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</si>
  <si>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</si>
  <si>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</si>
  <si>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</si>
  <si>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</si>
  <si>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</si>
  <si>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</si>
  <si>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</si>
  <si>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</si>
  <si>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</si>
  <si>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</si>
  <si>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</si>
  <si>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</si>
  <si>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</si>
  <si>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</si>
  <si>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</si>
  <si>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</si>
  <si>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</si>
  <si>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</si>
  <si>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</si>
  <si>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</si>
  <si>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</si>
  <si>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</si>
  <si>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</si>
  <si>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</si>
  <si>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</si>
  <si>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</si>
  <si>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</si>
  <si>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</si>
  <si>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</si>
  <si>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</si>
  <si>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</si>
  <si>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</si>
  <si>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</si>
  <si>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</si>
  <si>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</si>
  <si>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</si>
  <si>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</si>
  <si>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</si>
  <si>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</si>
  <si>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</si>
  <si>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</si>
  <si>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</si>
  <si>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</si>
  <si>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</si>
  <si>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</si>
  <si>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</si>
  <si>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</si>
  <si>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</si>
  <si>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</si>
  <si>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</si>
  <si>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</si>
  <si>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</si>
  <si>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</si>
  <si>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</si>
  <si>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</si>
  <si>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</si>
  <si>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</si>
  <si>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</si>
  <si>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</si>
  <si>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</si>
  <si>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</si>
  <si>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</si>
  <si>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</si>
  <si>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</si>
  <si>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</si>
  <si>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</si>
  <si>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</si>
  <si>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</si>
  <si>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</si>
  <si>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</si>
  <si>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</si>
  <si>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</si>
  <si>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</si>
  <si>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</si>
  <si>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</si>
  <si>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</si>
  <si>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</si>
  <si>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</si>
  <si>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</si>
  <si>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</si>
  <si>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</si>
  <si>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</si>
  <si>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</si>
  <si>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</si>
  <si>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</si>
  <si>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</si>
  <si>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</si>
  <si>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</si>
  <si>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</si>
  <si>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</si>
  <si>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</si>
  <si>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</si>
  <si>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</si>
  <si>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</si>
  <si>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</si>
  <si>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</si>
  <si>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</si>
  <si>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</si>
  <si>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</si>
  <si>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</si>
  <si>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</si>
  <si>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</si>
  <si>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</si>
  <si>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</si>
  <si>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</si>
  <si>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</si>
  <si>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</si>
  <si>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</si>
  <si>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</si>
  <si>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</si>
  <si>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</si>
  <si>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</si>
  <si>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</si>
  <si>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</si>
  <si>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</si>
  <si>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</si>
  <si>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</si>
  <si>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</si>
  <si>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</si>
  <si>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</si>
  <si>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</si>
  <si>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</si>
  <si>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</si>
  <si>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</si>
  <si>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</si>
  <si>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</si>
  <si>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</si>
  <si>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</si>
  <si>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</si>
  <si>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</si>
  <si>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</si>
  <si>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</si>
  <si>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</si>
  <si>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</si>
  <si>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</si>
  <si>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</si>
  <si>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</si>
  <si>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</si>
  <si>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</si>
  <si>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</si>
  <si>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</si>
  <si>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</si>
  <si>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</si>
  <si>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</si>
  <si>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</si>
  <si>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</si>
  <si>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</si>
  <si>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</si>
  <si>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</si>
  <si>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</si>
  <si>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</si>
  <si>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</si>
  <si>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</si>
  <si>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</si>
  <si>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</si>
  <si>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</si>
  <si>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</si>
  <si>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</si>
  <si>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</si>
  <si>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</si>
  <si>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</si>
  <si>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</si>
  <si>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</si>
  <si>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</si>
  <si>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</si>
  <si>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</si>
  <si>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</si>
  <si>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</si>
  <si>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</si>
  <si>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</si>
  <si>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</si>
  <si>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</si>
  <si>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</si>
  <si>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</si>
  <si>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</si>
  <si>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</si>
  <si>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</si>
  <si>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</si>
  <si>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</si>
  <si>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</si>
  <si>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</si>
  <si>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</si>
  <si>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</si>
  <si>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</si>
  <si>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</si>
  <si>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</si>
  <si>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</si>
  <si>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</si>
  <si>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</si>
  <si>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</si>
  <si>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</si>
  <si>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</si>
  <si>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</si>
  <si>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</si>
  <si>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</si>
  <si>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</si>
  <si>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</si>
  <si>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</si>
  <si>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</si>
  <si>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</si>
  <si>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</si>
  <si>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</si>
  <si>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</si>
  <si>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</si>
  <si>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</si>
  <si>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</si>
  <si>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</si>
  <si>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</si>
  <si>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</si>
  <si>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</si>
  <si>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</si>
  <si>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</si>
  <si>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</si>
  <si>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</si>
  <si>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</si>
  <si>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</si>
  <si>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</si>
  <si>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</si>
  <si>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</si>
  <si>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</si>
  <si>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</si>
  <si>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</si>
  <si>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</si>
  <si>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</si>
  <si>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</si>
  <si>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</si>
  <si>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</si>
  <si>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</si>
  <si>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</si>
  <si>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</si>
  <si>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</si>
  <si>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</si>
  <si>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</si>
  <si>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</si>
  <si>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</si>
  <si>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</si>
  <si>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</si>
  <si>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</si>
  <si>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</si>
  <si>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</si>
  <si>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</si>
  <si>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</si>
  <si>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</si>
  <si>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</si>
  <si>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</si>
  <si>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</si>
  <si>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</si>
  <si>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</si>
  <si>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</si>
  <si>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</si>
  <si>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</si>
  <si>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</si>
  <si>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</si>
  <si>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</si>
  <si>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</si>
  <si>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</si>
  <si>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</si>
  <si>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</si>
  <si>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</si>
  <si>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</si>
  <si>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</si>
  <si>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</si>
  <si>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</si>
  <si>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</si>
  <si>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</si>
  <si>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</si>
  <si>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</si>
  <si>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</si>
  <si>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</si>
  <si>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</si>
  <si>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</si>
  <si>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</si>
  <si>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</si>
  <si>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</si>
  <si>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</si>
  <si>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</si>
  <si>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</si>
  <si>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</si>
  <si>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</si>
  <si>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</si>
  <si>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</si>
  <si>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</si>
  <si>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</si>
  <si>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</si>
  <si>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</si>
  <si>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</si>
  <si>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</si>
  <si>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</si>
  <si>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</si>
  <si>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</si>
  <si>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</si>
  <si>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</si>
  <si>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</si>
  <si>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</si>
  <si>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</si>
  <si>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</si>
  <si>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</si>
  <si>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</si>
  <si>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</si>
  <si>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</si>
  <si>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</si>
  <si>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</si>
  <si>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</si>
  <si>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</si>
  <si>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</si>
  <si>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</si>
  <si>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</si>
  <si>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</si>
  <si>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</si>
  <si>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</si>
  <si>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</si>
  <si>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</si>
  <si>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</si>
  <si>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</si>
  <si>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</si>
  <si>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</si>
  <si>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</si>
  <si>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</si>
  <si>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</si>
  <si>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</si>
  <si>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</si>
  <si>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</si>
  <si>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</si>
  <si>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</si>
  <si>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</si>
  <si>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</si>
  <si>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</si>
  <si>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</si>
  <si>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</si>
  <si>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</si>
  <si>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</si>
  <si>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</si>
  <si>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</si>
  <si>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</si>
  <si>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</si>
  <si>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</si>
  <si>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</si>
  <si>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</si>
  <si>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</si>
  <si>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</si>
  <si>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</si>
  <si>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</si>
  <si>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</si>
  <si>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</si>
  <si>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</si>
  <si>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</si>
  <si>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</si>
  <si>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</si>
  <si>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</si>
  <si>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</si>
  <si>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</si>
  <si>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</si>
  <si>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</si>
  <si>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</si>
  <si>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</si>
  <si>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</si>
  <si>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</si>
  <si>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</si>
  <si>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</si>
  <si>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</si>
  <si>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</si>
  <si>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</si>
  <si>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</si>
  <si>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</si>
  <si>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</si>
  <si>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</si>
  <si>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</si>
  <si>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</si>
  <si>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</si>
  <si>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</si>
  <si>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</si>
  <si>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</si>
  <si>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</si>
  <si>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</si>
  <si>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</si>
  <si>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</si>
  <si>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</si>
  <si>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</si>
  <si>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</si>
  <si>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</si>
  <si>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</si>
  <si>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</si>
  <si>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</si>
  <si>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</si>
  <si>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</si>
  <si>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</si>
  <si>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</si>
  <si>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</si>
  <si>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</si>
  <si>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</si>
  <si>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</si>
  <si>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</si>
  <si>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</si>
  <si>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</si>
  <si>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</si>
  <si>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</si>
  <si>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</si>
  <si>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</si>
  <si>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</si>
  <si>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</si>
  <si>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</si>
  <si>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</si>
  <si>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</si>
  <si>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</si>
  <si>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</si>
  <si>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</si>
  <si>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</si>
  <si>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</si>
  <si>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</si>
  <si>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</si>
  <si>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</si>
  <si>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</si>
  <si>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</si>
  <si>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</si>
  <si>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</si>
  <si>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</si>
  <si>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</si>
  <si>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</si>
  <si>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</si>
  <si>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</si>
  <si>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</si>
  <si>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</si>
  <si>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</si>
  <si>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</si>
  <si>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</si>
  <si>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</si>
  <si>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</si>
  <si>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</si>
  <si>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</si>
  <si>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</si>
  <si>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</si>
  <si>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</si>
  <si>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</si>
  <si>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</si>
  <si>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</si>
  <si>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</si>
  <si>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</si>
  <si>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</si>
  <si>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</si>
  <si>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</si>
  <si>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</si>
  <si>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</si>
  <si>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</si>
  <si>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</si>
  <si>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</si>
  <si>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</si>
  <si>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</si>
  <si>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</si>
  <si>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</si>
  <si>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</si>
  <si>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</si>
  <si>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</si>
  <si>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</si>
  <si>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</si>
  <si>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</si>
  <si>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</si>
  <si>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</si>
  <si>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</si>
  <si>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</si>
  <si>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</si>
  <si>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</si>
  <si>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</si>
  <si>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</si>
  <si>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</si>
  <si>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</si>
  <si>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</si>
  <si>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</si>
  <si>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</si>
  <si>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</si>
  <si>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</si>
  <si>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</si>
  <si>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</si>
  <si>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</si>
  <si>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</si>
  <si>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</si>
  <si>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</si>
  <si>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</si>
  <si>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</si>
  <si>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</si>
  <si>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</si>
  <si>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</si>
  <si>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</si>
  <si>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</si>
  <si>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</si>
  <si>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</si>
  <si>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</si>
  <si>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</si>
  <si>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</si>
  <si>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</si>
  <si>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</si>
  <si>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</si>
  <si>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</si>
  <si>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</si>
  <si>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</si>
  <si>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</si>
  <si>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</si>
  <si>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</si>
  <si>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</si>
  <si>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</si>
  <si>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</si>
  <si>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</si>
  <si>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</si>
  <si>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</si>
  <si>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</si>
  <si>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</si>
  <si>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</si>
  <si>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</si>
  <si>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</si>
  <si>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</si>
  <si>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</si>
  <si>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</si>
  <si>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</si>
  <si>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</si>
  <si>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</si>
  <si>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</si>
  <si>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</si>
  <si>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</si>
  <si>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</si>
  <si>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</si>
  <si>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</si>
  <si>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</si>
  <si>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</si>
  <si>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</si>
  <si>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</si>
  <si>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</si>
  <si>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</si>
  <si>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</si>
  <si>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</si>
  <si>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</si>
  <si>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</si>
  <si>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</si>
  <si>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</si>
  <si>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</si>
  <si>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</si>
  <si>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</si>
  <si>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</si>
  <si>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</si>
  <si>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</si>
  <si>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</si>
  <si>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</si>
  <si>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</si>
  <si>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</si>
  <si>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</si>
  <si>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</si>
  <si>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</si>
  <si>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</si>
  <si>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</si>
  <si>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</si>
  <si>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</si>
  <si>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</si>
  <si>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</si>
  <si>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</si>
  <si>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</si>
  <si>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</si>
  <si>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</si>
  <si>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</si>
  <si>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</si>
  <si>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</si>
  <si>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</si>
  <si>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</si>
  <si>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</si>
  <si>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</si>
  <si>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</si>
  <si>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</si>
  <si>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</si>
  <si>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</si>
  <si>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</si>
  <si>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</si>
  <si>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</si>
  <si>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</si>
  <si>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</si>
  <si>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</si>
  <si>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</si>
  <si>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</si>
  <si>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</si>
  <si>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</si>
  <si>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</si>
  <si>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</si>
  <si>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</si>
  <si>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</si>
  <si>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</si>
  <si>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</si>
  <si>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</si>
  <si>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</si>
  <si>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</si>
  <si>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</si>
  <si>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</si>
  <si>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</si>
  <si>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</si>
  <si>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</si>
  <si>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</si>
  <si>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</si>
  <si>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</si>
  <si>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</si>
  <si>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</si>
  <si>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</si>
  <si>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</si>
  <si>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</si>
  <si>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</si>
  <si>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</si>
  <si>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</si>
  <si>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</si>
  <si>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</si>
  <si>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</si>
  <si>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</si>
  <si>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</si>
  <si>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</si>
  <si>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</si>
  <si>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</si>
  <si>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</si>
  <si>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</si>
  <si>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</si>
  <si>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</si>
  <si>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</si>
  <si>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</si>
  <si>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</si>
  <si>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</si>
  <si>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</si>
  <si>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</si>
  <si>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</si>
  <si>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</si>
  <si>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</si>
  <si>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</si>
  <si>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</si>
  <si>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</si>
  <si>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</si>
  <si>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</si>
  <si>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</si>
  <si>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</si>
  <si>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</si>
  <si>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</si>
  <si>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</si>
  <si>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</si>
  <si>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</si>
  <si>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</si>
  <si>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</si>
  <si>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</si>
  <si>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</si>
  <si>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</si>
  <si>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</si>
  <si>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</si>
  <si>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</si>
  <si>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</si>
  <si>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</si>
  <si>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</si>
  <si>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</si>
  <si>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</si>
  <si>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</si>
  <si>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</si>
  <si>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</si>
  <si>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</si>
  <si>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</si>
  <si>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</si>
  <si>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</si>
  <si>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</si>
  <si>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</si>
  <si>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</si>
  <si>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</si>
  <si>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</si>
  <si>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</si>
  <si>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</si>
  <si>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</si>
  <si>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</si>
  <si>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</si>
  <si>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</si>
  <si>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</si>
  <si>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</si>
  <si>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</si>
  <si>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</si>
  <si>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</si>
  <si>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</si>
  <si>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</si>
  <si>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</si>
  <si>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</si>
  <si>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</si>
  <si>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</si>
  <si>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</si>
  <si>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</si>
  <si>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</si>
  <si>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</si>
  <si>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</si>
  <si>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</si>
  <si>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</si>
  <si>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</si>
  <si>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</si>
  <si>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</si>
  <si>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</si>
  <si>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</si>
  <si>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</si>
  <si>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</si>
  <si>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</si>
  <si>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</si>
  <si>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</si>
  <si>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</si>
  <si>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</si>
  <si>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</si>
  <si>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</si>
  <si>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</si>
  <si>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</si>
  <si>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</si>
  <si>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</si>
  <si>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</si>
  <si>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</si>
  <si>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</si>
  <si>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</si>
  <si>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</si>
  <si>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</si>
  <si>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</si>
  <si>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</si>
  <si>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</si>
  <si>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</si>
  <si>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</si>
  <si>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</si>
  <si>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</si>
  <si>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</si>
  <si>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</si>
  <si>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</si>
  <si>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</si>
  <si>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</si>
  <si>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</si>
  <si>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</si>
  <si>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</si>
  <si>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</si>
  <si>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</si>
  <si>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</si>
  <si>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</si>
  <si>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</si>
  <si>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</si>
  <si>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</si>
  <si>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</si>
  <si>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</si>
  <si>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</si>
  <si>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</si>
  <si>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</si>
  <si>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</si>
  <si>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</si>
  <si>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</si>
  <si>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</si>
  <si>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</si>
  <si>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</si>
  <si>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</si>
  <si>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</si>
  <si>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</si>
  <si>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</si>
  <si>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</si>
  <si>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</si>
  <si>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</si>
  <si>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</si>
  <si>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</si>
  <si>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</si>
  <si>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</si>
  <si>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</si>
  <si>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</si>
  <si>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</si>
  <si>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</si>
  <si>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</si>
  <si>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</si>
  <si>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</si>
  <si>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</si>
  <si>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</si>
  <si>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</si>
  <si>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</si>
  <si>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</si>
  <si>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</si>
  <si>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</si>
  <si>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</si>
  <si>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</si>
  <si>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</si>
  <si>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</si>
  <si>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</si>
  <si>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</si>
  <si>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</si>
  <si>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</si>
  <si>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</si>
  <si>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</si>
  <si>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</si>
  <si>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</si>
  <si>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</si>
  <si>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</si>
  <si>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</si>
  <si>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</si>
  <si>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</si>
  <si>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</si>
  <si>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</si>
  <si>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</si>
  <si>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</si>
  <si>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</si>
  <si>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</si>
  <si>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</si>
  <si>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</si>
  <si>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</si>
  <si>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</si>
  <si>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</si>
  <si>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</si>
  <si>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</si>
  <si>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</si>
  <si>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</si>
  <si>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</si>
  <si>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</si>
  <si>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</si>
  <si>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</si>
  <si>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</si>
  <si>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</si>
  <si>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</si>
  <si>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</si>
  <si>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</si>
  <si>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</si>
  <si>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</si>
  <si>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</si>
  <si>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</si>
  <si>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</si>
  <si>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</si>
  <si>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</si>
  <si>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</si>
  <si>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</si>
  <si>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</si>
  <si>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</si>
  <si>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</si>
  <si>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</si>
  <si>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</si>
  <si>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</si>
  <si>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</si>
  <si>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</si>
  <si>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</si>
  <si>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</si>
  <si>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</si>
  <si>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</si>
  <si>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</si>
  <si>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</si>
  <si>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</si>
  <si>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</si>
  <si>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</si>
  <si>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</si>
  <si>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</si>
  <si>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</si>
  <si>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</si>
  <si>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</si>
  <si>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</si>
  <si>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</si>
  <si>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</si>
  <si>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</si>
  <si>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</si>
  <si>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</si>
  <si>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</si>
  <si>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</si>
  <si>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</si>
  <si>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</si>
  <si>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</si>
  <si>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</si>
  <si>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</si>
  <si>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</si>
  <si>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</si>
  <si>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</si>
  <si>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</si>
  <si>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</si>
  <si>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</si>
  <si>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</si>
  <si>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</si>
  <si>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</si>
  <si>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</si>
  <si>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</si>
  <si>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</si>
  <si>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</si>
  <si>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</si>
  <si>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</si>
  <si>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</si>
  <si>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</si>
  <si>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</si>
  <si>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</si>
  <si>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</si>
  <si>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</si>
  <si>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</si>
  <si>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</si>
  <si>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</si>
  <si>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</si>
  <si>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</si>
  <si>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</si>
  <si>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</si>
  <si>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</si>
  <si>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</si>
  <si>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</si>
  <si>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</si>
  <si>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</si>
  <si>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</si>
  <si>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</si>
  <si>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</si>
  <si>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</si>
  <si>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</si>
  <si>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</si>
  <si>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</si>
  <si>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</si>
  <si>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</si>
  <si>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</si>
  <si>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</si>
  <si>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</si>
  <si>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</si>
  <si>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</si>
  <si>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</si>
  <si>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</si>
  <si>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</si>
  <si>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</si>
  <si>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</si>
  <si>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</si>
  <si>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</si>
  <si>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</si>
  <si>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</si>
  <si>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</si>
  <si>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</si>
  <si>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</si>
  <si>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</si>
  <si>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</si>
  <si>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</si>
  <si>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</si>
  <si>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</si>
  <si>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</si>
  <si>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</si>
  <si>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</si>
  <si>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</si>
  <si>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</si>
  <si>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</si>
  <si>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</si>
  <si>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</si>
  <si>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</si>
  <si>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</si>
  <si>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</si>
  <si>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</si>
  <si>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</si>
  <si>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</si>
  <si>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</si>
  <si>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</si>
  <si>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</si>
  <si>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</si>
  <si>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</si>
  <si>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</si>
  <si>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</si>
  <si>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</si>
  <si>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</si>
  <si>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</si>
  <si>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</si>
  <si>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</si>
  <si>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</si>
  <si>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</si>
  <si>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</si>
  <si>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</si>
  <si>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</si>
  <si>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</si>
  <si>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</si>
  <si>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</si>
  <si>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</si>
  <si>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</si>
  <si>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</si>
  <si>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</si>
  <si>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</si>
  <si>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</si>
  <si>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</si>
  <si>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</si>
  <si>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</si>
  <si>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</si>
  <si>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</si>
  <si>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</si>
  <si>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</si>
  <si>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</si>
  <si>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</si>
  <si>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</si>
  <si>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</si>
  <si>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</si>
  <si>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</si>
  <si>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</si>
  <si>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</si>
  <si>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</si>
  <si>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</si>
  <si>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</si>
  <si>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</si>
  <si>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</si>
  <si>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</si>
  <si>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</si>
  <si>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</si>
  <si>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</si>
  <si>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</si>
  <si>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</si>
  <si>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</si>
  <si>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</si>
  <si>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</si>
  <si>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</si>
  <si>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</si>
  <si>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</si>
  <si>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</si>
  <si>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</si>
  <si>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</si>
  <si>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</si>
  <si>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</si>
  <si>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</si>
  <si>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</si>
  <si>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</si>
  <si>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</si>
  <si>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</si>
  <si>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</si>
  <si>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</si>
  <si>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</si>
  <si>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</si>
  <si>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</si>
  <si>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</si>
  <si>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</si>
  <si>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</si>
  <si>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</si>
  <si>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</si>
  <si>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</si>
  <si>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</si>
  <si>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</si>
  <si>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</si>
  <si>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</si>
  <si>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</si>
  <si>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</si>
  <si>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</si>
  <si>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</si>
  <si>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</si>
  <si>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</si>
  <si>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</si>
  <si>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</si>
  <si>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</si>
  <si>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</si>
  <si>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</si>
  <si>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</si>
  <si>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</si>
  <si>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</si>
  <si>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</si>
  <si>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</si>
  <si>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</si>
  <si>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</si>
  <si>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</si>
  <si>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</si>
  <si>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</si>
  <si>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</si>
  <si>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</si>
  <si>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</si>
  <si>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</si>
  <si>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</si>
  <si>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</si>
  <si>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</si>
  <si>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</si>
  <si>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</si>
  <si>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</si>
  <si>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</si>
  <si>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</si>
  <si>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</si>
  <si>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</si>
  <si>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</si>
  <si>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</si>
  <si>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</si>
  <si>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</si>
  <si>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</si>
  <si>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</si>
  <si>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</si>
  <si>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</si>
  <si>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</si>
  <si>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</si>
  <si>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</si>
  <si>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</si>
  <si>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</si>
  <si>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</si>
  <si>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</si>
  <si>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</si>
  <si>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</si>
  <si>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</si>
  <si>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</si>
  <si>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</si>
  <si>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</si>
  <si>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</si>
  <si>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</si>
  <si>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</si>
  <si>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</si>
  <si>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</si>
  <si>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</si>
  <si>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</si>
  <si>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</si>
  <si>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</si>
  <si>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</si>
  <si>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</si>
  <si>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</si>
  <si>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</si>
  <si>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</si>
  <si>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</si>
  <si>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</si>
  <si>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</si>
  <si>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</si>
  <si>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</si>
  <si>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</si>
  <si>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</si>
  <si>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</si>
  <si>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</si>
  <si>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</si>
  <si>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</si>
  <si>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</si>
  <si>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</si>
  <si>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</si>
  <si>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</si>
  <si>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</si>
  <si>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</si>
  <si>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</si>
  <si>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</si>
  <si>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</si>
  <si>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</si>
  <si>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</si>
  <si>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</si>
  <si>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</si>
  <si>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</si>
  <si>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</si>
  <si>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</si>
  <si>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</si>
  <si>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</si>
  <si>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</si>
  <si>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</si>
  <si>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</si>
  <si>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</si>
  <si>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</si>
  <si>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</si>
  <si>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</si>
  <si>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</si>
  <si>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</si>
  <si>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</si>
  <si>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</si>
  <si>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</si>
  <si>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</si>
  <si>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</si>
  <si>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</si>
  <si>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</si>
  <si>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</si>
  <si>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</si>
  <si>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</si>
  <si>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</si>
  <si>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</si>
  <si>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</si>
  <si>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</si>
  <si>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</si>
  <si>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</si>
  <si>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</si>
  <si>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</si>
  <si>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</si>
  <si>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</si>
  <si>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</si>
  <si>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</si>
  <si>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</si>
  <si>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</si>
  <si>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</si>
  <si>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</si>
  <si>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</si>
  <si>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</si>
  <si>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</si>
  <si>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</si>
  <si>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</si>
  <si>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</si>
  <si>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</si>
  <si>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</si>
  <si>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</si>
  <si>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</si>
  <si>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</si>
  <si>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</si>
  <si>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</si>
  <si>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</si>
  <si>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</si>
  <si>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</si>
  <si>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</si>
  <si>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</si>
  <si>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</si>
  <si>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</si>
  <si>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</si>
  <si>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</si>
  <si>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</si>
  <si>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</si>
  <si>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</si>
  <si>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</si>
  <si>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</si>
  <si>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</si>
  <si>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</si>
  <si>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</si>
  <si>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</si>
  <si>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</si>
  <si>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</si>
  <si>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</si>
  <si>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</si>
  <si>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</si>
  <si>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</si>
  <si>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</si>
  <si>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</si>
  <si>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</si>
  <si>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</si>
  <si>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</si>
  <si>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</si>
  <si>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</si>
  <si>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</si>
  <si>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</si>
  <si>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</si>
  <si>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</si>
  <si>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</si>
  <si>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</si>
  <si>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</si>
  <si>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</si>
  <si>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</si>
  <si>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</si>
  <si>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</si>
  <si>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</si>
  <si>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</si>
  <si>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</si>
  <si>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</si>
  <si>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</si>
  <si>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</si>
  <si>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</si>
  <si>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</si>
  <si>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</si>
  <si>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</si>
  <si>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</si>
  <si>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</si>
  <si>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</si>
  <si>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</si>
  <si>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</si>
  <si>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</si>
  <si>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</si>
  <si>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</si>
  <si>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</si>
  <si>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</si>
  <si>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</si>
  <si>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</si>
  <si>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</si>
  <si>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</si>
  <si>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</si>
  <si>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</si>
  <si>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</si>
  <si>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</si>
  <si>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</si>
  <si>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</si>
  <si>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</si>
  <si>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</si>
  <si>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</si>
  <si>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</si>
  <si>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</si>
  <si>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</si>
  <si>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</si>
  <si>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</si>
  <si>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</si>
  <si>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</si>
  <si>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</si>
  <si>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</si>
  <si>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</si>
  <si>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</si>
  <si>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</si>
  <si>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</si>
  <si>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</si>
  <si>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</si>
  <si>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</si>
  <si>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</si>
  <si>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</si>
  <si>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</si>
  <si>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</si>
  <si>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</si>
  <si>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</si>
  <si>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</si>
  <si>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</si>
  <si>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</si>
  <si>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</si>
  <si>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</si>
  <si>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</si>
  <si>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</si>
  <si>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</si>
  <si>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</si>
  <si>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</si>
  <si>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</si>
  <si>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</si>
  <si>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</si>
  <si>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</si>
  <si>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</si>
  <si>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</si>
  <si>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</si>
  <si>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</si>
  <si>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</si>
  <si>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</si>
  <si>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</si>
  <si>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</si>
  <si>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</si>
  <si>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</si>
  <si>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</si>
  <si>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</si>
  <si>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</si>
  <si>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</si>
  <si>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</si>
  <si>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</si>
  <si>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</si>
  <si>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</si>
  <si>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</si>
  <si>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</si>
  <si>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</si>
  <si>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</si>
  <si>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</si>
  <si>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</si>
  <si>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</si>
  <si>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</si>
  <si>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</si>
  <si>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</si>
  <si>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</si>
  <si>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</si>
  <si>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</si>
  <si>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</si>
  <si>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</si>
  <si>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</si>
  <si>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</si>
  <si>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</si>
  <si>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</si>
  <si>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</si>
  <si>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</si>
  <si>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</si>
  <si>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</si>
  <si>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</si>
  <si>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</si>
  <si>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</si>
  <si>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</si>
  <si>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</si>
  <si>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</si>
  <si>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</si>
  <si>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</si>
  <si>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</si>
  <si>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</si>
  <si>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</si>
  <si>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</si>
  <si>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</si>
  <si>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</si>
  <si>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</si>
  <si>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</si>
  <si>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</si>
  <si>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</si>
  <si>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</si>
  <si>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</si>
  <si>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</si>
  <si>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</si>
  <si>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</si>
  <si>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</si>
  <si>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</si>
  <si>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</si>
  <si>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</si>
  <si>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</si>
  <si>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</si>
  <si>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</si>
  <si>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</si>
  <si>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</si>
  <si>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</si>
  <si>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</si>
  <si>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</si>
  <si>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</si>
  <si>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</si>
  <si>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</si>
  <si>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</si>
  <si>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</si>
  <si>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</si>
  <si>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</si>
  <si>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</si>
  <si>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</si>
  <si>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</si>
  <si>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</si>
  <si>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</si>
  <si>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</si>
  <si>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</si>
  <si>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</si>
  <si>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</si>
  <si>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</si>
  <si>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</si>
  <si>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</si>
  <si>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</si>
  <si>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</si>
  <si>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</si>
  <si>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</si>
  <si>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</si>
  <si>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</si>
  <si>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</si>
  <si>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</si>
  <si>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</si>
  <si>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</si>
  <si>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</si>
  <si>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</si>
  <si>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</si>
  <si>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</si>
  <si>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</si>
  <si>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</si>
  <si>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</si>
  <si>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</si>
  <si>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</si>
  <si>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</si>
  <si>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</si>
  <si>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</si>
  <si>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</si>
  <si>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</si>
  <si>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</si>
  <si>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</si>
  <si>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</si>
  <si>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</si>
  <si>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</si>
  <si>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</si>
  <si>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</si>
  <si>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</si>
  <si>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</si>
  <si>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</si>
  <si>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</si>
  <si>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</si>
  <si>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</si>
  <si>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</si>
  <si>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</si>
  <si>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</si>
  <si>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</si>
  <si>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</si>
  <si>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</si>
  <si>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</si>
  <si>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</si>
  <si>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</si>
  <si>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</si>
  <si>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</si>
  <si>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</si>
  <si>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</si>
  <si>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</si>
  <si>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</si>
  <si>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</si>
  <si>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</si>
  <si>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</si>
  <si>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</si>
  <si>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</si>
  <si>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</si>
  <si>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</si>
  <si>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</si>
  <si>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</si>
  <si>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</si>
  <si>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</si>
  <si>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</si>
  <si>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</si>
  <si>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</si>
  <si>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</si>
  <si>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</si>
  <si>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</si>
  <si>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</si>
  <si>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</si>
  <si>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</si>
  <si>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</si>
  <si>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</si>
  <si>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</si>
  <si>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</si>
  <si>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</si>
  <si>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</si>
  <si>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</si>
  <si>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</si>
  <si>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</si>
  <si>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</si>
  <si>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</si>
  <si>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</si>
  <si>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</si>
  <si>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</si>
  <si>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</si>
  <si>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</si>
  <si>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</si>
  <si>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</si>
  <si>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</si>
  <si>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</si>
  <si>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</si>
  <si>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</si>
  <si>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</si>
  <si>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</si>
  <si>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</si>
  <si>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</si>
  <si>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</si>
  <si>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</si>
  <si>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</si>
  <si>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</si>
  <si>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</si>
  <si>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</si>
  <si>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</si>
  <si>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</si>
  <si>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</si>
  <si>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</si>
  <si>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</si>
  <si>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</si>
  <si>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</si>
  <si>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</si>
  <si>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</si>
  <si>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</si>
  <si>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</si>
  <si>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</si>
  <si>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</si>
  <si>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</si>
  <si>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</si>
  <si>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</si>
  <si>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</si>
  <si>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</si>
  <si>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</si>
  <si>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</si>
  <si>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</si>
  <si>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</si>
  <si>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</si>
  <si>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</si>
  <si>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</si>
  <si>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</si>
  <si>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</si>
  <si>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</si>
  <si>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</si>
  <si>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</si>
  <si>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</si>
  <si>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</si>
  <si>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</si>
  <si>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</si>
  <si>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</si>
  <si>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</si>
  <si>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</si>
  <si>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</si>
  <si>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</si>
  <si>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</si>
  <si>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</si>
  <si>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</si>
  <si>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</si>
  <si>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</si>
  <si>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</si>
  <si>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</si>
  <si>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</si>
  <si>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</si>
  <si>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</si>
  <si>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</si>
  <si>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</si>
  <si>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</si>
  <si>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</si>
  <si>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</si>
  <si>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</si>
  <si>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</si>
  <si>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</si>
  <si>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</si>
  <si>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</si>
  <si>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</si>
  <si>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</si>
  <si>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</si>
  <si>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</si>
  <si>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</si>
  <si>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</si>
  <si>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</si>
  <si>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</si>
  <si>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</si>
  <si>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</si>
  <si>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</si>
  <si>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</si>
  <si>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</si>
  <si>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</si>
  <si>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</si>
  <si>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</si>
  <si>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</si>
  <si>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</si>
  <si>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</si>
  <si>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</si>
  <si>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</si>
  <si>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</si>
  <si>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</si>
  <si>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</si>
  <si>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</si>
  <si>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</si>
  <si>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</si>
  <si>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</si>
  <si>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</si>
  <si>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</si>
  <si>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</si>
  <si>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</si>
  <si>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</si>
  <si>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</si>
  <si>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</si>
  <si>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</si>
  <si>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</si>
  <si>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</si>
  <si>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</si>
  <si>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</si>
  <si>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</si>
  <si>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</si>
  <si>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</si>
  <si>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</si>
  <si>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</si>
  <si>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</si>
  <si>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</si>
  <si>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</si>
  <si>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</si>
  <si>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</si>
  <si>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</si>
  <si>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</si>
  <si>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</si>
  <si>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</si>
  <si>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</si>
  <si>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</si>
  <si>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</si>
  <si>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</si>
  <si>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</si>
  <si>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</si>
  <si>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</si>
  <si>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</si>
  <si>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</si>
  <si>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</si>
  <si>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</si>
  <si>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</si>
  <si>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</si>
  <si>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</si>
  <si>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</si>
  <si>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</si>
  <si>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</si>
  <si>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</si>
  <si>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</si>
  <si>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</si>
  <si>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</si>
  <si>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</si>
  <si>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</si>
  <si>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</si>
  <si>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</si>
  <si>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</si>
  <si>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</si>
  <si>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</si>
  <si>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</si>
  <si>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</si>
  <si>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</si>
  <si>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</si>
  <si>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</si>
  <si>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</si>
  <si>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</si>
  <si>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</si>
  <si>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</si>
  <si>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</si>
  <si>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</si>
  <si>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</si>
  <si>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</si>
  <si>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</si>
  <si>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</si>
  <si>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</si>
  <si>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</si>
  <si>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</si>
  <si>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</si>
  <si>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</si>
  <si>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</si>
  <si>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</si>
  <si>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</si>
  <si>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</si>
  <si>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</si>
  <si>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</si>
  <si>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</si>
  <si>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</si>
  <si>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</si>
  <si>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</si>
  <si>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</si>
  <si>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</si>
  <si>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</si>
  <si>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</si>
  <si>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</si>
  <si>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</si>
  <si>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</si>
  <si>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</si>
  <si>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</si>
  <si>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</si>
  <si>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</si>
  <si>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</si>
  <si>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</si>
  <si>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</si>
  <si>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</si>
  <si>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</si>
  <si>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</si>
  <si>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</si>
  <si>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</si>
  <si>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</si>
  <si>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</si>
  <si>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</si>
  <si>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</si>
  <si>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</si>
  <si>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</si>
  <si>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</si>
  <si>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</si>
  <si>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</si>
  <si>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</si>
  <si>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</si>
  <si>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</si>
  <si>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</si>
  <si>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</si>
  <si>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</si>
  <si>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</si>
  <si>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</si>
  <si>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</si>
  <si>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</si>
  <si>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</si>
  <si>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</si>
  <si>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</si>
  <si>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</si>
  <si>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</si>
  <si>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</si>
  <si>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</si>
  <si>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</si>
  <si>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</si>
  <si>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</si>
  <si>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</si>
  <si>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</si>
  <si>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</si>
  <si>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</si>
  <si>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</si>
  <si>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</si>
  <si>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</si>
  <si>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</si>
  <si>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</si>
  <si>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</si>
  <si>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</si>
  <si>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</si>
  <si>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</si>
  <si>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</si>
  <si>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</si>
  <si>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</si>
  <si>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</si>
  <si>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</si>
  <si>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</si>
  <si>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</si>
  <si>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</si>
  <si>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</si>
  <si>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</si>
  <si>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</si>
  <si>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</si>
  <si>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</si>
  <si>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</si>
  <si>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</si>
  <si>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</si>
  <si>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</si>
  <si>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</si>
  <si>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</si>
  <si>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</si>
  <si>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</si>
  <si>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</si>
  <si>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</si>
  <si>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</si>
  <si>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</si>
  <si>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</si>
  <si>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</si>
  <si>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</si>
  <si>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</si>
  <si>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</si>
  <si>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</si>
  <si>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</si>
  <si>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</si>
  <si>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</si>
  <si>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</si>
  <si>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</si>
  <si>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</si>
  <si>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</si>
  <si>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</si>
  <si>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</si>
  <si>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</si>
  <si>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</si>
  <si>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</si>
  <si>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</si>
  <si>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</si>
  <si>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</si>
  <si>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</si>
  <si>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</si>
  <si>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</si>
  <si>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</si>
  <si>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</si>
  <si>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</si>
  <si>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</si>
  <si>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</si>
  <si>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</si>
  <si>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</si>
  <si>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</si>
  <si>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</si>
  <si>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</si>
  <si>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</si>
  <si>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</si>
  <si>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</si>
  <si>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</si>
  <si>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</si>
  <si>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</si>
  <si>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</si>
  <si>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</si>
  <si>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</si>
  <si>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</si>
  <si>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</si>
  <si>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</si>
  <si>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</si>
  <si>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</si>
  <si>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</si>
  <si>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</si>
  <si>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</si>
  <si>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</si>
  <si>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</si>
  <si>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</si>
  <si>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</si>
  <si>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</si>
  <si>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</si>
  <si>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</si>
  <si>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</si>
  <si>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</si>
  <si>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</si>
  <si>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</si>
  <si>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</si>
  <si>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</si>
  <si>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</si>
  <si>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</si>
  <si>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</si>
  <si>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</si>
  <si>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</si>
  <si>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</si>
  <si>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</si>
  <si>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</si>
  <si>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</si>
  <si>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</si>
  <si>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</si>
  <si>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</si>
  <si>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</si>
  <si>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</si>
  <si>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</si>
  <si>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</si>
  <si>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</si>
  <si>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</si>
  <si>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</si>
  <si>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</si>
  <si>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</si>
  <si>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</si>
  <si>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</si>
  <si>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</si>
  <si>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</si>
  <si>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</si>
  <si>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</si>
  <si>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</si>
  <si>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</si>
  <si>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</si>
  <si>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</si>
  <si>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</si>
  <si>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</si>
  <si>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</si>
  <si>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</si>
  <si>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</si>
  <si>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</si>
  <si>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</si>
  <si>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</si>
  <si>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</si>
  <si>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</si>
  <si>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</si>
  <si>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</si>
  <si>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</si>
  <si>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</si>
  <si>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</si>
  <si>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</si>
  <si>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</si>
  <si>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</si>
  <si>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</si>
  <si>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</si>
  <si>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</si>
  <si>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</si>
  <si>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</si>
  <si>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</si>
  <si>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</si>
  <si>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</si>
  <si>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</si>
  <si>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</si>
  <si>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</si>
  <si>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</si>
  <si>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</si>
  <si>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</si>
  <si>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</si>
  <si>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</si>
  <si>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</si>
  <si>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</si>
  <si>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</si>
  <si>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</si>
  <si>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</si>
  <si>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</si>
  <si>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</si>
  <si>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</si>
  <si>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</si>
  <si>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</si>
  <si>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</si>
  <si>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</si>
  <si>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</si>
  <si>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</si>
  <si>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</si>
  <si>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</si>
  <si>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</si>
  <si>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</si>
  <si>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</si>
  <si>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</si>
  <si>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</si>
  <si>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</si>
  <si>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</si>
  <si>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</si>
  <si>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</si>
  <si>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</si>
  <si>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</si>
  <si>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</si>
  <si>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</si>
  <si>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</si>
  <si>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</si>
  <si>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</si>
  <si>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</si>
  <si>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</si>
  <si>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</si>
  <si>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</si>
  <si>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</si>
  <si>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</si>
  <si>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</si>
  <si>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</si>
  <si>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</si>
  <si>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</si>
  <si>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</si>
  <si>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</si>
  <si>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</si>
  <si>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</si>
  <si>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</si>
  <si>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</si>
  <si>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</si>
  <si>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</si>
  <si>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</si>
  <si>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</si>
  <si>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</si>
  <si>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</si>
  <si>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</si>
  <si>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</si>
  <si>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</si>
  <si>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</si>
  <si>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</si>
  <si>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</si>
  <si>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</si>
  <si>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</si>
  <si>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</si>
  <si>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</si>
  <si>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</si>
  <si>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</si>
  <si>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</si>
  <si>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</si>
  <si>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</si>
  <si>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</si>
  <si>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</si>
  <si>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</si>
  <si>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</si>
  <si>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</si>
  <si>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</si>
  <si>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</si>
  <si>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</si>
  <si>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</si>
  <si>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</si>
  <si>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</si>
  <si>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</si>
  <si>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</si>
  <si>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</si>
  <si>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</si>
  <si>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</si>
  <si>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</si>
  <si>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</si>
  <si>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</si>
  <si>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</si>
  <si>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</si>
  <si>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</si>
  <si>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</si>
  <si>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</si>
  <si>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</si>
  <si>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</si>
  <si>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</si>
  <si>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</si>
  <si>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</si>
  <si>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</si>
  <si>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</si>
  <si>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</si>
  <si>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</si>
  <si>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</si>
  <si>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</si>
  <si>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</si>
  <si>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</si>
  <si>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</si>
  <si>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</si>
  <si>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</si>
  <si>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</si>
  <si>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</si>
  <si>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</si>
  <si>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</si>
  <si>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</si>
  <si>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</si>
  <si>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</si>
  <si>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</si>
  <si>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</si>
  <si>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</si>
  <si>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</si>
  <si>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</si>
  <si>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</si>
  <si>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</si>
  <si>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</si>
  <si>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</si>
  <si>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</si>
  <si>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</si>
  <si>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</si>
  <si>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</si>
  <si>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</si>
  <si>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</si>
  <si>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</si>
  <si>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</si>
  <si>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</si>
  <si>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</si>
  <si>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</si>
  <si>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</si>
  <si>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</si>
  <si>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</si>
  <si>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</si>
  <si>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</si>
  <si>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</si>
  <si>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</si>
  <si>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</si>
  <si>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</si>
  <si>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</si>
  <si>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</si>
  <si>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</si>
  <si>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</si>
  <si>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</si>
  <si>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</si>
  <si>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</si>
  <si>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</si>
  <si>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</si>
  <si>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</si>
  <si>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</si>
  <si>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</si>
  <si>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</si>
  <si>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</si>
  <si>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</si>
  <si>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</si>
  <si>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</si>
  <si>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</si>
  <si>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</si>
  <si>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</si>
  <si>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</si>
  <si>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</si>
  <si>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</si>
  <si>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</si>
  <si>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</si>
  <si>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</si>
  <si>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</si>
  <si>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</si>
  <si>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</si>
  <si>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</si>
  <si>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</si>
  <si>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</si>
  <si>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</si>
  <si>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</si>
  <si>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</si>
  <si>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</si>
  <si>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</si>
  <si>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</si>
  <si>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</si>
  <si>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</si>
  <si>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</si>
  <si>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</si>
  <si>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</si>
  <si>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</si>
  <si>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</si>
  <si>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</si>
  <si>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</si>
  <si>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</si>
  <si>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</si>
  <si>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</si>
  <si>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</si>
  <si>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</si>
  <si>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</si>
  <si>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</si>
  <si>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</si>
  <si>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</si>
  <si>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</si>
  <si>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</si>
  <si>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</si>
  <si>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</si>
  <si>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</si>
  <si>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</si>
  <si>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</si>
  <si>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</si>
  <si>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</si>
  <si>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</si>
  <si>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</si>
  <si>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</si>
  <si>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</si>
  <si>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</si>
  <si>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</si>
  <si>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</si>
  <si>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</si>
  <si>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</si>
  <si>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</si>
  <si>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</si>
  <si>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</si>
  <si>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</si>
  <si>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</si>
  <si>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</si>
  <si>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</si>
  <si>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</si>
  <si>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</si>
  <si>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</si>
  <si>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</si>
  <si>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</si>
  <si>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</si>
  <si>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</si>
  <si>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</si>
  <si>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</si>
  <si>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</si>
  <si>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</si>
  <si>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</si>
  <si>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</si>
  <si>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</si>
  <si>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</si>
  <si>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</si>
  <si>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</si>
  <si>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</si>
  <si>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</si>
  <si>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</si>
  <si>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</si>
  <si>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</si>
  <si>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</si>
  <si>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</si>
  <si>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</si>
  <si>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</si>
  <si>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</si>
  <si>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</si>
  <si>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</si>
  <si>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</si>
  <si>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</si>
  <si>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</si>
  <si>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</si>
  <si>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</si>
  <si>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</si>
  <si>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</si>
  <si>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</si>
  <si>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</si>
  <si>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</si>
  <si>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</si>
  <si>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</si>
  <si>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</si>
  <si>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</si>
  <si>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</si>
  <si>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</si>
  <si>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</si>
  <si>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</si>
  <si>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</si>
  <si>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</si>
  <si>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</si>
  <si>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</si>
  <si>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</si>
  <si>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</si>
  <si>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</si>
  <si>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</si>
  <si>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</si>
  <si>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</si>
  <si>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</si>
  <si>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</si>
  <si>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</si>
  <si>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</si>
  <si>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</si>
  <si>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</si>
  <si>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</si>
  <si>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</si>
  <si>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</si>
  <si>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</si>
  <si>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</si>
  <si>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</si>
  <si>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</si>
  <si>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</si>
  <si>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</si>
  <si>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</si>
  <si>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</si>
  <si>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</si>
  <si>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</si>
  <si>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</si>
  <si>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</si>
  <si>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</si>
  <si>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</si>
  <si>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</si>
  <si>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</si>
  <si>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</si>
  <si>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</si>
  <si>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</si>
  <si>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</si>
  <si>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</si>
  <si>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</si>
  <si>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</si>
  <si>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</si>
  <si>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</si>
  <si>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</si>
  <si>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</si>
  <si>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</si>
  <si>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</si>
  <si>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</si>
  <si>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</si>
  <si>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</si>
  <si>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</si>
  <si>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</si>
  <si>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</si>
  <si>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</si>
  <si>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</si>
  <si>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</si>
  <si>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</si>
  <si>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</si>
  <si>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</si>
  <si>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</si>
  <si>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</si>
  <si>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</si>
  <si>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</si>
  <si>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</si>
  <si>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</si>
  <si>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</si>
  <si>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</si>
  <si>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</si>
  <si>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</si>
  <si>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</si>
  <si>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</si>
  <si>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</si>
  <si>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</si>
  <si>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</si>
  <si>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</si>
  <si>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</si>
  <si>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</si>
  <si>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</si>
  <si>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</si>
  <si>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</si>
  <si>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</si>
  <si>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</si>
  <si>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</si>
  <si>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</si>
  <si>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</si>
  <si>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</si>
  <si>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</si>
  <si>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</si>
  <si>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</si>
  <si>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</si>
  <si>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</si>
  <si>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</si>
  <si>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</si>
  <si>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</si>
  <si>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</si>
  <si>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</si>
  <si>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</si>
  <si>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</si>
  <si>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</si>
  <si>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</si>
  <si>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</si>
  <si>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</si>
  <si>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</si>
  <si>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</si>
  <si>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</si>
  <si>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</si>
  <si>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</si>
  <si>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</si>
  <si>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</si>
  <si>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</si>
  <si>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</si>
  <si>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</si>
  <si>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</si>
  <si>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</si>
  <si>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</si>
  <si>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</si>
  <si>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</si>
  <si>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</si>
  <si>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</si>
  <si>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</si>
  <si>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</si>
  <si>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</si>
  <si>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</si>
  <si>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</si>
  <si>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</si>
  <si>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</si>
  <si>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</si>
  <si>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</si>
  <si>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</si>
  <si>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</si>
  <si>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</si>
  <si>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</si>
  <si>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</si>
  <si>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</si>
  <si>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</si>
  <si>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</si>
  <si>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</si>
  <si>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</si>
  <si>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</si>
  <si>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</si>
  <si>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</si>
  <si>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</si>
  <si>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</si>
  <si>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</si>
  <si>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</si>
  <si>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</si>
  <si>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</si>
  <si>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</si>
  <si>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</si>
  <si>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</si>
  <si>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</si>
  <si>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</si>
  <si>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</si>
  <si>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</si>
  <si>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</si>
  <si>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</si>
  <si>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</si>
  <si>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</si>
  <si>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</si>
  <si>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</si>
  <si>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</si>
  <si>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</si>
  <si>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</si>
  <si>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</si>
  <si>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</si>
  <si>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</si>
  <si>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</si>
  <si>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</si>
  <si>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</si>
  <si>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</si>
  <si>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</si>
  <si>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</si>
  <si>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</si>
  <si>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</si>
  <si>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</si>
  <si>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</si>
  <si>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</si>
  <si>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</si>
  <si>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</si>
  <si>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</si>
  <si>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</si>
  <si>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</si>
  <si>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</si>
  <si>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</si>
  <si>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</si>
  <si>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</si>
  <si>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</si>
  <si>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</si>
  <si>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</si>
  <si>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</si>
  <si>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</si>
  <si>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</si>
  <si>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</si>
  <si>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</si>
  <si>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</si>
  <si>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</si>
  <si>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</si>
  <si>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</si>
  <si>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</si>
  <si>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</si>
  <si>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</si>
  <si>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</si>
  <si>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</si>
  <si>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</si>
  <si>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</si>
  <si>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</si>
  <si>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</si>
  <si>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</si>
  <si>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</si>
  <si>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</si>
  <si>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</si>
  <si>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</si>
  <si>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</si>
  <si>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</si>
  <si>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</si>
  <si>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</si>
  <si>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</si>
  <si>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</si>
  <si>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</si>
  <si>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</si>
  <si>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</si>
  <si>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</si>
  <si>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</si>
  <si>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</si>
  <si>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</si>
  <si>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</si>
  <si>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</si>
  <si>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</si>
  <si>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</si>
  <si>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</si>
  <si>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</si>
  <si>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</si>
  <si>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</si>
  <si>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</si>
  <si>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</si>
  <si>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</si>
  <si>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</si>
  <si>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</si>
  <si>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</si>
  <si>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</si>
  <si>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</si>
  <si>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</si>
  <si>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</si>
  <si>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</si>
  <si>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</si>
  <si>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</si>
  <si>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</si>
  <si>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</si>
  <si>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</si>
  <si>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</si>
  <si>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</si>
  <si>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</si>
  <si>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</si>
  <si>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</si>
  <si>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</si>
  <si>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</si>
  <si>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</si>
  <si>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</si>
  <si>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</si>
  <si>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</si>
  <si>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</si>
  <si>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</si>
  <si>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</si>
  <si>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</si>
  <si>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</si>
  <si>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</si>
  <si>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</si>
  <si>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</si>
  <si>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</si>
  <si>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</si>
  <si>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</si>
  <si>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</si>
  <si>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</si>
  <si>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</si>
  <si>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</si>
  <si>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</si>
  <si>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</si>
  <si>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</si>
  <si>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</si>
  <si>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</si>
  <si>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</si>
  <si>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</si>
  <si>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</si>
  <si>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</si>
  <si>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</si>
  <si>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</si>
  <si>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</si>
  <si>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</si>
  <si>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</si>
  <si>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</si>
  <si>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</si>
  <si>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</si>
  <si>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</si>
  <si>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</si>
  <si>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</si>
  <si>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</si>
  <si>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</si>
  <si>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</si>
  <si>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</si>
  <si>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</si>
  <si>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</si>
  <si>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</si>
  <si>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</si>
  <si>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</si>
  <si>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</si>
  <si>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</si>
  <si>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</si>
  <si>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</si>
  <si>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</si>
  <si>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</si>
  <si>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</si>
  <si>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</si>
  <si>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</si>
  <si>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</si>
  <si>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</si>
  <si>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</si>
  <si>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</si>
  <si>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</si>
  <si>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</si>
  <si>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</si>
  <si>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</si>
  <si>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</si>
  <si>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</si>
  <si>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</si>
  <si>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</si>
  <si>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</si>
  <si>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</si>
  <si>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</si>
  <si>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</si>
  <si>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</si>
  <si>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</si>
  <si>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</si>
  <si>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</si>
  <si>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</si>
  <si>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</si>
  <si>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</si>
  <si>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</si>
  <si>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</si>
  <si>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</si>
  <si>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</si>
  <si>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</si>
  <si>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</si>
  <si>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</si>
  <si>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</si>
  <si>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</si>
  <si>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</si>
  <si>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</si>
  <si>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</si>
  <si>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</si>
  <si>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</si>
  <si>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</si>
  <si>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</si>
  <si>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</si>
  <si>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</si>
  <si>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</si>
  <si>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</si>
  <si>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</si>
  <si>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</si>
  <si>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</si>
  <si>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</si>
  <si>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</si>
  <si>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</si>
  <si>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</si>
  <si>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</si>
  <si>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</si>
  <si>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</si>
  <si>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</si>
  <si>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</si>
  <si>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</si>
  <si>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</si>
  <si>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</si>
  <si>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</si>
  <si>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</si>
  <si>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</si>
  <si>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</si>
  <si>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</si>
  <si>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</si>
  <si>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</si>
  <si>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</si>
  <si>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</si>
  <si>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</si>
  <si>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</si>
  <si>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</si>
  <si>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</si>
  <si>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</si>
  <si>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</si>
  <si>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</si>
  <si>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</si>
  <si>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</si>
  <si>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</si>
  <si>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</si>
  <si>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</si>
  <si>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</si>
  <si>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</si>
  <si>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</si>
  <si>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</si>
  <si>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</si>
  <si>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</si>
  <si>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</si>
  <si>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</si>
  <si>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</si>
  <si>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</si>
  <si>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</si>
  <si>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</si>
  <si>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</si>
  <si>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</si>
  <si>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</si>
  <si>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</si>
  <si>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</si>
  <si>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</si>
  <si>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</si>
  <si>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</si>
  <si>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</si>
  <si>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</si>
  <si>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</si>
  <si>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</si>
  <si>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</si>
  <si>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</si>
  <si>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</si>
  <si>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</si>
  <si>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</si>
  <si>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</si>
  <si>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</si>
  <si>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</si>
  <si>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</si>
  <si>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</si>
  <si>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</si>
  <si>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</si>
  <si>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</si>
  <si>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</si>
  <si>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</si>
  <si>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</si>
  <si>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</si>
  <si>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</si>
  <si>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</si>
  <si>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</si>
  <si>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</si>
  <si>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</si>
  <si>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</si>
  <si>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</si>
  <si>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</si>
  <si>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</si>
  <si>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</si>
  <si>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</si>
  <si>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</si>
  <si>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</si>
  <si>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</si>
  <si>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</si>
  <si>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</si>
  <si>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</si>
  <si>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</si>
  <si>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</si>
  <si>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</si>
  <si>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</si>
  <si>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</si>
  <si>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</si>
  <si>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</si>
  <si>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</si>
  <si>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</si>
  <si>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</si>
  <si>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</si>
  <si>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</si>
  <si>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</si>
  <si>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</si>
  <si>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</si>
  <si>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</si>
  <si>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</si>
  <si>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</si>
  <si>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</si>
  <si>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</si>
  <si>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</si>
  <si>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</si>
  <si>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</si>
  <si>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</si>
  <si>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</si>
  <si>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</si>
  <si>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</si>
  <si>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</si>
  <si>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</si>
  <si>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</si>
  <si>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</si>
  <si>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</si>
  <si>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</si>
  <si>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</si>
  <si>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</si>
  <si>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</si>
  <si>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</si>
  <si>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</si>
  <si>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</si>
  <si>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</si>
  <si>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</si>
  <si>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</si>
  <si>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</si>
  <si>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</si>
  <si>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</si>
  <si>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</si>
  <si>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</si>
  <si>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</si>
  <si>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</si>
  <si>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</si>
  <si>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</si>
  <si>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</si>
  <si>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</si>
  <si>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</si>
  <si>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</si>
  <si>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</si>
  <si>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</si>
  <si>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</si>
  <si>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</si>
  <si>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</si>
  <si>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</si>
  <si>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</si>
  <si>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</si>
  <si>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</si>
  <si>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</si>
  <si>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</si>
  <si>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</si>
  <si>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</si>
  <si>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</si>
  <si>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</si>
  <si>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</si>
  <si>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</si>
  <si>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</si>
  <si>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</si>
  <si>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</si>
  <si>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</si>
  <si>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</si>
  <si>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</si>
  <si>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</si>
  <si>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</si>
  <si>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</si>
  <si>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</si>
  <si>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</si>
  <si>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</si>
  <si>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</si>
  <si>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</si>
  <si>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</si>
  <si>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</si>
  <si>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</si>
  <si>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</si>
  <si>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</si>
  <si>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</si>
  <si>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</si>
  <si>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</si>
  <si>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</si>
  <si>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</si>
  <si>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</si>
  <si>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</si>
  <si>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</si>
  <si>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</si>
  <si>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</si>
  <si>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</si>
  <si>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</si>
  <si>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</si>
  <si>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</si>
  <si>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</si>
  <si>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</si>
  <si>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</si>
  <si>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</si>
  <si>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</si>
  <si>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</si>
  <si>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</si>
  <si>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</si>
  <si>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</si>
  <si>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</si>
  <si>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</si>
  <si>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</si>
  <si>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</si>
  <si>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</si>
  <si>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</si>
  <si>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</si>
  <si>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</si>
  <si>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</si>
  <si>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</si>
  <si>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</si>
  <si>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</si>
  <si>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</si>
  <si>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</si>
  <si>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</si>
  <si>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</si>
  <si>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</si>
  <si>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</si>
  <si>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</si>
  <si>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</si>
  <si>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</si>
  <si>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</si>
  <si>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</si>
  <si>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</si>
  <si>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</si>
  <si>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</si>
  <si>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</si>
  <si>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</si>
  <si>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</si>
  <si>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</si>
  <si>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</si>
  <si>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</si>
  <si>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</si>
  <si>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</si>
  <si>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</si>
  <si>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</si>
  <si>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</si>
  <si>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</si>
  <si>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</si>
  <si>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</si>
  <si>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</si>
  <si>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</si>
  <si>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</si>
  <si>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</si>
  <si>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</si>
  <si>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</si>
  <si>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</si>
  <si>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</si>
  <si>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</si>
  <si>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</si>
  <si>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</si>
  <si>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</si>
  <si>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</si>
  <si>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</si>
  <si>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</si>
  <si>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</si>
  <si>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</si>
  <si>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</si>
  <si>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</si>
  <si>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</si>
  <si>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</si>
  <si>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</si>
  <si>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</si>
  <si>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</si>
  <si>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</si>
  <si>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</si>
  <si>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</si>
  <si>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</si>
  <si>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</si>
  <si>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</si>
  <si>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</si>
  <si>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</si>
  <si>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</si>
  <si>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</si>
  <si>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</si>
  <si>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</si>
  <si>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</si>
  <si>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</si>
  <si>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</si>
  <si>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</si>
  <si>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</si>
  <si>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</si>
  <si>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</si>
  <si>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</si>
  <si>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</si>
  <si>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</si>
  <si>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</si>
  <si>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</si>
  <si>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</si>
  <si>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</si>
  <si>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</si>
  <si>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</si>
  <si>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</si>
  <si>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</si>
  <si>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</si>
  <si>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</si>
  <si>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</si>
  <si>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</si>
  <si>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</si>
  <si>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</si>
  <si>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</si>
  <si>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</si>
  <si>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</si>
  <si>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</si>
  <si>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</si>
  <si>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</si>
  <si>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</si>
  <si>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</si>
  <si>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</si>
  <si>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</si>
  <si>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</si>
  <si>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</si>
  <si>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</si>
  <si>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</si>
  <si>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</si>
  <si>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</si>
  <si>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</si>
  <si>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</si>
  <si>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</si>
  <si>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</si>
  <si>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</si>
  <si>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</si>
  <si>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</si>
  <si>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</si>
  <si>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</si>
  <si>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</si>
  <si>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</si>
  <si>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</si>
  <si>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</si>
  <si>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</si>
  <si>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</si>
  <si>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</si>
  <si>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</si>
  <si>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</si>
  <si>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</si>
  <si>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</si>
  <si>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</si>
  <si>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</si>
  <si>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</si>
  <si>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</si>
  <si>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</si>
  <si>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</si>
  <si>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</si>
  <si>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</si>
  <si>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</si>
  <si>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</si>
  <si>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</si>
  <si>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</si>
  <si>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</si>
  <si>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</si>
  <si>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</si>
  <si>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</si>
  <si>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</si>
  <si>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</si>
  <si>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</si>
  <si>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</si>
  <si>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</si>
  <si>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</si>
  <si>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</si>
  <si>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</si>
  <si>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</si>
  <si>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</si>
  <si>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</si>
  <si>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</si>
  <si>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</si>
  <si>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</si>
  <si>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</si>
  <si>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</si>
  <si>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</si>
  <si>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</si>
  <si>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</si>
  <si>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</si>
  <si>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</si>
  <si>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</si>
  <si>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</si>
  <si>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</si>
  <si>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</si>
  <si>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</si>
  <si>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</si>
  <si>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</si>
  <si>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</si>
  <si>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</si>
  <si>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</si>
  <si>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</si>
  <si>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</si>
  <si>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</si>
  <si>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</si>
  <si>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</si>
  <si>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</si>
  <si>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</si>
  <si>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</si>
  <si>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</si>
  <si>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</si>
  <si>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</si>
  <si>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</si>
  <si>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</si>
  <si>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</si>
  <si>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</si>
  <si>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</si>
  <si>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</si>
  <si>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</si>
  <si>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</si>
  <si>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</si>
  <si>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</si>
  <si>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</si>
  <si>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</si>
  <si>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</si>
  <si>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</si>
  <si>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</si>
  <si>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</si>
  <si>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</si>
  <si>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</si>
  <si>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</si>
  <si>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</si>
  <si>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</si>
  <si>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</si>
  <si>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</si>
  <si>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</si>
  <si>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</si>
  <si>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</si>
  <si>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</si>
  <si>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</si>
  <si>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</si>
  <si>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</si>
  <si>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</si>
  <si>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</si>
  <si>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</si>
  <si>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</si>
  <si>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</si>
  <si>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</si>
  <si>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</si>
  <si>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</si>
  <si>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</si>
  <si>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</si>
  <si>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</si>
  <si>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</si>
  <si>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</si>
  <si>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</si>
  <si>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</si>
  <si>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</si>
  <si>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</si>
  <si>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</si>
  <si>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</si>
  <si>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</si>
  <si>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</si>
  <si>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</si>
  <si>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</si>
  <si>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</si>
  <si>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</si>
  <si>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</si>
  <si>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</si>
  <si>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</si>
  <si>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</si>
  <si>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</si>
  <si>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</si>
  <si>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</si>
  <si>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</si>
  <si>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</si>
  <si>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</si>
  <si>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</si>
  <si>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</si>
  <si>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</si>
  <si>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</si>
  <si>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</si>
  <si>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</si>
  <si>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</si>
  <si>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</si>
  <si>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</si>
  <si>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</si>
  <si>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</si>
  <si>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</si>
  <si>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</si>
  <si>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</si>
  <si>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</si>
  <si>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</si>
  <si>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</si>
  <si>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</si>
  <si>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</si>
  <si>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</si>
  <si>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</si>
  <si>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</si>
  <si>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</si>
  <si>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</si>
  <si>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</si>
  <si>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</si>
  <si>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</si>
  <si>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</si>
  <si>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</si>
  <si>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</si>
  <si>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</si>
  <si>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</si>
  <si>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</si>
  <si>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</si>
  <si>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</si>
  <si>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</si>
  <si>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</si>
  <si>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</si>
  <si>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</si>
  <si>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</si>
  <si>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</si>
  <si>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</si>
  <si>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</si>
  <si>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</si>
  <si>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</si>
  <si>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</si>
  <si>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</si>
  <si>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</si>
  <si>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</si>
  <si>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</si>
  <si>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</si>
  <si>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</si>
  <si>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</si>
  <si>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</si>
  <si>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</si>
  <si>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</si>
  <si>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</si>
  <si>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</si>
  <si>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</si>
  <si>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</si>
  <si>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</si>
  <si>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</si>
  <si>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</si>
  <si>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</si>
  <si>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</si>
  <si>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</si>
  <si>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</si>
  <si>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</si>
  <si>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</si>
  <si>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</si>
  <si>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</si>
  <si>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</si>
  <si>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</si>
  <si>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</si>
  <si>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</si>
  <si>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</si>
  <si>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</si>
  <si>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</si>
  <si>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</si>
  <si>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</si>
  <si>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</si>
  <si>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</si>
  <si>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</si>
  <si>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</si>
  <si>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</si>
  <si>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</si>
  <si>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</si>
  <si>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</si>
  <si>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</si>
  <si>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</si>
  <si>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</si>
  <si>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</si>
  <si>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</si>
  <si>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</si>
  <si>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</si>
  <si>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</si>
  <si>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</si>
  <si>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</si>
  <si>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</si>
  <si>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</si>
  <si>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</si>
  <si>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</si>
  <si>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</si>
  <si>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</si>
  <si>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</si>
  <si>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</si>
  <si>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</si>
  <si>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</si>
  <si>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</si>
  <si>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</si>
  <si>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</si>
  <si>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</si>
  <si>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</si>
  <si>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</si>
  <si>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</si>
  <si>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</si>
  <si>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</si>
  <si>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</si>
  <si>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</si>
  <si>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</si>
  <si>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</si>
  <si>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</si>
  <si>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</si>
  <si>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</si>
  <si>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</si>
  <si>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</si>
  <si>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</si>
  <si>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</si>
  <si>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</si>
  <si>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</si>
  <si>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</si>
  <si>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</si>
  <si>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</si>
  <si>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</si>
  <si>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</si>
  <si>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</si>
  <si>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</si>
  <si>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</si>
  <si>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</si>
  <si>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</si>
  <si>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</si>
  <si>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</si>
  <si>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</si>
  <si>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</si>
  <si>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</si>
  <si>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</si>
  <si>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</si>
  <si>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</si>
  <si>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</si>
  <si>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</si>
  <si>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</si>
  <si>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</si>
  <si>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</si>
  <si>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</si>
  <si>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</si>
  <si>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</si>
  <si>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</si>
  <si>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</si>
  <si>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</si>
  <si>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</si>
  <si>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</si>
  <si>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</si>
  <si>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</si>
  <si>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</si>
  <si>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</si>
  <si>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</si>
  <si>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</si>
  <si>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</si>
  <si>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</si>
  <si>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</si>
  <si>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</si>
  <si>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</si>
  <si>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</si>
  <si>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</si>
  <si>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</si>
  <si>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</si>
  <si>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</si>
  <si>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</si>
  <si>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</si>
  <si>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</si>
  <si>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</si>
  <si>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</si>
  <si>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</si>
  <si>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</si>
  <si>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</si>
  <si>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</si>
  <si>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</si>
  <si>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</si>
  <si>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</si>
  <si>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</si>
  <si>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</si>
  <si>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</si>
  <si>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</si>
  <si>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</si>
  <si>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</si>
  <si>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</si>
  <si>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</si>
  <si>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</si>
  <si>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</si>
  <si>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</si>
  <si>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</si>
  <si>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</si>
  <si>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</si>
  <si>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</si>
  <si>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</si>
  <si>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</si>
  <si>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</si>
  <si>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</si>
  <si>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</si>
  <si>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</si>
  <si>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</si>
  <si>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</si>
  <si>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</si>
  <si>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</si>
  <si>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</si>
  <si>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</si>
  <si>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</si>
  <si>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</si>
  <si>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</si>
  <si>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</si>
  <si>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</si>
  <si>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</si>
  <si>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</si>
  <si>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</si>
  <si>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</si>
  <si>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</si>
  <si>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</si>
  <si>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</si>
  <si>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</si>
  <si>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</si>
  <si>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</si>
  <si>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</si>
  <si>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</si>
  <si>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</si>
  <si>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</si>
  <si>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</si>
  <si>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</si>
  <si>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</si>
  <si>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</si>
  <si>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</si>
  <si>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</si>
  <si>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</si>
  <si>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</si>
  <si>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</si>
  <si>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</si>
  <si>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</si>
  <si>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</si>
  <si>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</si>
  <si>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</si>
  <si>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</si>
  <si>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</si>
  <si>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</si>
  <si>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</si>
  <si>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</si>
  <si>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</si>
  <si>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</si>
  <si>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</si>
  <si>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</si>
  <si>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</si>
  <si>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</si>
  <si>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</si>
  <si>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</si>
  <si>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</si>
  <si>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</si>
  <si>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</si>
  <si>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</si>
  <si>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</si>
  <si>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</si>
  <si>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</si>
  <si>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</si>
  <si>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</si>
  <si>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</si>
  <si>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</si>
  <si>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</si>
  <si>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</si>
  <si>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</si>
  <si>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</si>
  <si>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</si>
  <si>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</si>
  <si>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</si>
  <si>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</si>
  <si>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</si>
  <si>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</si>
  <si>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</si>
  <si>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</si>
  <si>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</si>
  <si>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</si>
  <si>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</si>
  <si>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</si>
  <si>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</si>
  <si>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</si>
  <si>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</si>
  <si>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</si>
  <si>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</si>
  <si>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</si>
  <si>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</si>
  <si>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</si>
  <si>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</si>
  <si>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</si>
  <si>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</si>
  <si>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</si>
  <si>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</si>
  <si>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</si>
  <si>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</si>
  <si>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</si>
  <si>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</si>
  <si>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</si>
  <si>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</si>
  <si>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</si>
  <si>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</si>
  <si>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</si>
  <si>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</si>
  <si>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</si>
  <si>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</si>
  <si>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</si>
  <si>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</si>
  <si>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</si>
  <si>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</si>
  <si>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</si>
  <si>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</si>
  <si>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</si>
  <si>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</si>
  <si>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</si>
  <si>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</si>
  <si>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</si>
  <si>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</si>
  <si>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</si>
  <si>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</si>
  <si>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</si>
  <si>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</si>
  <si>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</si>
  <si>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</si>
  <si>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</si>
  <si>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</si>
  <si>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</si>
  <si>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</si>
  <si>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</si>
  <si>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</si>
  <si>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</si>
  <si>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</si>
  <si>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</si>
  <si>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</si>
  <si>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</si>
  <si>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</si>
  <si>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</si>
  <si>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</si>
  <si>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</si>
  <si>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</si>
  <si>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</si>
  <si>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</si>
  <si>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</si>
  <si>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</si>
  <si>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</si>
  <si>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</si>
  <si>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</si>
  <si>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</si>
  <si>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</si>
  <si>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</si>
  <si>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</si>
  <si>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</si>
  <si>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</si>
  <si>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</si>
  <si>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</si>
  <si>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</si>
  <si>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</si>
  <si>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</si>
  <si>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</si>
  <si>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</si>
  <si>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</si>
  <si>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</si>
  <si>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</si>
  <si>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</si>
  <si>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</si>
  <si>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</si>
  <si>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</si>
  <si>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</si>
  <si>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</si>
  <si>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</si>
  <si>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</si>
  <si>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</si>
  <si>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</si>
  <si>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</si>
  <si>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</si>
  <si>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</si>
  <si>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</si>
  <si>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</si>
  <si>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</si>
  <si>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</si>
  <si>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</si>
  <si>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</si>
  <si>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</si>
  <si>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</si>
  <si>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</si>
  <si>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</si>
  <si>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</si>
  <si>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</si>
  <si>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</si>
  <si>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</si>
  <si>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</si>
  <si>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</si>
  <si>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</si>
  <si>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</si>
  <si>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</si>
  <si>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</si>
  <si>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</si>
  <si>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</si>
  <si>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</si>
  <si>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</si>
  <si>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</si>
  <si>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</si>
  <si>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</si>
  <si>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</si>
  <si>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</si>
  <si>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</si>
  <si>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</si>
  <si>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</si>
  <si>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</si>
  <si>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</si>
  <si>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</si>
  <si>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</si>
  <si>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</si>
  <si>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</si>
  <si>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</si>
  <si>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</si>
  <si>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</si>
  <si>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</si>
  <si>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</si>
  <si>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</si>
  <si>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</si>
  <si>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</si>
  <si>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</si>
  <si>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</si>
  <si>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</si>
  <si>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</si>
  <si>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</si>
  <si>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</si>
  <si>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</si>
  <si>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</si>
  <si>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</si>
  <si>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</si>
  <si>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</si>
  <si>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</si>
  <si>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</si>
  <si>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</si>
  <si>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</si>
  <si>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</si>
  <si>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</si>
  <si>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</si>
  <si>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</si>
  <si>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</si>
  <si>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</si>
  <si>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</si>
  <si>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</si>
  <si>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</si>
  <si>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</si>
  <si>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</si>
  <si>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</si>
  <si>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</si>
  <si>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</si>
  <si>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</si>
  <si>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</si>
  <si>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</si>
  <si>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</si>
  <si>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</si>
  <si>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</si>
  <si>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</si>
  <si>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</si>
  <si>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</si>
  <si>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</si>
  <si>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</si>
  <si>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</si>
  <si>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</si>
  <si>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</si>
  <si>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</si>
  <si>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</si>
  <si>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</si>
  <si>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</si>
  <si>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</si>
  <si>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</si>
  <si>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</si>
  <si>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</si>
  <si>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</si>
  <si>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</si>
  <si>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</si>
  <si>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</si>
  <si>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</si>
  <si>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</si>
  <si>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</si>
  <si>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</si>
  <si>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</si>
  <si>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</si>
  <si>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</si>
  <si>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</si>
  <si>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</si>
  <si>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</si>
  <si>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</si>
  <si>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</si>
  <si>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</si>
  <si>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</si>
  <si>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</si>
  <si>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</si>
  <si>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</si>
  <si>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</si>
  <si>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</si>
  <si>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</si>
  <si>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</si>
  <si>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</si>
  <si>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</si>
  <si>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</si>
  <si>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</si>
  <si>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</si>
  <si>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</si>
  <si>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</si>
  <si>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</si>
  <si>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</si>
  <si>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</si>
  <si>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</si>
  <si>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</si>
  <si>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</si>
  <si>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</si>
  <si>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</si>
  <si>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</si>
  <si>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</si>
  <si>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</si>
  <si>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</si>
  <si>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</si>
  <si>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</si>
  <si>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</si>
  <si>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</si>
  <si>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</si>
  <si>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</si>
  <si>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</si>
  <si>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</si>
  <si>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</si>
  <si>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</si>
  <si>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</si>
  <si>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</si>
  <si>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</si>
  <si>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</si>
  <si>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</si>
  <si>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</si>
  <si>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</si>
  <si>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</si>
  <si>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</si>
  <si>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</si>
  <si>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</si>
  <si>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</si>
  <si>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</si>
  <si>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</si>
  <si>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</si>
  <si>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</si>
  <si>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</si>
  <si>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</si>
  <si>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</si>
  <si>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</si>
  <si>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</si>
  <si>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</si>
  <si>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</si>
  <si>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</si>
  <si>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</si>
  <si>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</si>
  <si>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</si>
  <si>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</si>
  <si>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</si>
  <si>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</si>
  <si>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</si>
  <si>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</si>
  <si>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</si>
  <si>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</si>
  <si>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</si>
  <si>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</si>
  <si>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</si>
  <si>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</si>
  <si>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</si>
  <si>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</si>
  <si>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</si>
  <si>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</si>
  <si>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</si>
  <si>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</si>
  <si>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</si>
  <si>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</si>
  <si>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</si>
  <si>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</si>
  <si>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</si>
  <si>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</si>
  <si>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</si>
  <si>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</si>
  <si>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</si>
  <si>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</si>
  <si>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</si>
  <si>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</si>
  <si>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</si>
  <si>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</si>
  <si>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</si>
  <si>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</si>
  <si>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</si>
  <si>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</si>
  <si>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</si>
  <si>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</si>
  <si>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</si>
  <si>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</si>
  <si>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</si>
  <si>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</si>
  <si>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</si>
  <si>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</si>
  <si>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</si>
  <si>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</si>
  <si>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</si>
  <si>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</si>
  <si>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</si>
  <si>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</si>
  <si>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</si>
  <si>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</si>
  <si>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</si>
  <si>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</si>
  <si>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</si>
  <si>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</si>
  <si>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</si>
  <si>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</si>
  <si>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</si>
  <si>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</si>
  <si>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</si>
  <si>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</si>
  <si>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</si>
  <si>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</si>
  <si>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</si>
  <si>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</si>
  <si>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</si>
  <si>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</si>
  <si>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</si>
  <si>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</si>
  <si>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</si>
  <si>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</si>
  <si>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</si>
  <si>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</si>
  <si>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</si>
  <si>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</si>
  <si>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</si>
  <si>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</si>
  <si>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</si>
  <si>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</si>
  <si>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</si>
  <si>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</si>
  <si>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</si>
  <si>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</si>
  <si>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</si>
  <si>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</si>
  <si>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</si>
  <si>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</si>
  <si>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</si>
  <si>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</si>
  <si>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</si>
  <si>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</si>
  <si>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</si>
  <si>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</si>
  <si>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</si>
  <si>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</si>
  <si>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</si>
  <si>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</si>
  <si>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</si>
  <si>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</si>
  <si>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</si>
  <si>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</si>
  <si>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</si>
  <si>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</si>
  <si>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</si>
  <si>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</si>
  <si>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</si>
  <si>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</si>
  <si>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</si>
  <si>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</si>
  <si>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</si>
  <si>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</si>
  <si>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</si>
  <si>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</si>
  <si>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</si>
  <si>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</si>
  <si>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</si>
  <si>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</si>
  <si>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</si>
  <si>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</si>
  <si>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</si>
  <si>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</si>
  <si>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</si>
  <si>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</si>
  <si>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</si>
  <si>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</si>
  <si>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</si>
  <si>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</si>
  <si>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</si>
  <si>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</si>
  <si>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</si>
  <si>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</si>
  <si>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</si>
  <si>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</si>
  <si>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</si>
  <si>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</si>
  <si>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</si>
  <si>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</si>
  <si>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</si>
  <si>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</si>
  <si>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</si>
  <si>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</si>
  <si>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</si>
  <si>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</si>
  <si>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</si>
  <si>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</si>
  <si>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</si>
  <si>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</si>
  <si>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</si>
  <si>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</si>
  <si>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</si>
  <si>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</si>
  <si>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</si>
  <si>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</si>
  <si>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</si>
  <si>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</si>
  <si>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</si>
  <si>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</si>
  <si>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</si>
  <si>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</si>
  <si>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</si>
  <si>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</si>
  <si>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</si>
  <si>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</si>
  <si>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</si>
  <si>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</si>
  <si>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</si>
  <si>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</si>
  <si>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</si>
  <si>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</si>
  <si>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</si>
  <si>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</si>
  <si>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</si>
  <si>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</si>
  <si>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</si>
  <si>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</si>
  <si>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</si>
  <si>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</si>
  <si>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</si>
  <si>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</si>
  <si>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</si>
  <si>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</si>
  <si>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</si>
  <si>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</si>
  <si>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</si>
  <si>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</si>
  <si>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</si>
  <si>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</si>
  <si>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</si>
  <si>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</si>
  <si>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</si>
  <si>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</si>
  <si>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</si>
  <si>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</si>
  <si>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</si>
  <si>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</si>
  <si>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</si>
  <si>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</si>
  <si>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</si>
  <si>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</si>
  <si>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</si>
  <si>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</si>
  <si>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</si>
  <si>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</si>
  <si>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</si>
  <si>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</si>
  <si>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</si>
  <si>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</si>
  <si>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</si>
  <si>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</si>
  <si>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</si>
  <si>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</si>
  <si>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</si>
  <si>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</si>
  <si>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</si>
  <si>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</si>
  <si>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</si>
  <si>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</si>
  <si>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</si>
  <si>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</si>
  <si>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</si>
  <si>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</si>
  <si>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</si>
  <si>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</si>
  <si>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</si>
  <si>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</si>
  <si>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</si>
  <si>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</si>
  <si>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</si>
  <si>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</si>
  <si>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</si>
  <si>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</si>
  <si>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</si>
  <si>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</si>
  <si>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</si>
  <si>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</si>
  <si>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</si>
  <si>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</si>
  <si>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</si>
  <si>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</si>
  <si>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</si>
  <si>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</si>
  <si>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</si>
  <si>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</si>
  <si>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</si>
  <si>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</si>
  <si>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</si>
  <si>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</si>
  <si>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</si>
  <si>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</si>
  <si>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</si>
  <si>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</si>
  <si>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</si>
  <si>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</si>
  <si>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</si>
  <si>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</si>
  <si>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</si>
  <si>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</si>
  <si>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</si>
  <si>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</si>
  <si>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</si>
  <si>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</si>
  <si>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</si>
  <si>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</si>
  <si>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</si>
  <si>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</si>
  <si>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</si>
  <si>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</si>
  <si>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</si>
  <si>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</si>
  <si>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</si>
  <si>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</si>
  <si>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</si>
  <si>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</si>
  <si>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</si>
  <si>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</si>
  <si>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</si>
  <si>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</si>
  <si>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</si>
  <si>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</si>
  <si>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</si>
  <si>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</si>
  <si>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</si>
  <si>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</si>
  <si>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</si>
  <si>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</si>
  <si>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</si>
  <si>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</si>
  <si>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</si>
  <si>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</si>
  <si>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</si>
  <si>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</si>
  <si>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</si>
  <si>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</si>
  <si>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</si>
  <si>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</si>
  <si>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</si>
  <si>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</si>
  <si>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</si>
  <si>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</si>
  <si>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</si>
  <si>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</si>
  <si>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</si>
  <si>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</si>
  <si>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</si>
  <si>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</si>
  <si>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</si>
  <si>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</si>
  <si>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</si>
  <si>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</si>
  <si>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</si>
  <si>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</si>
  <si>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</si>
  <si>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</si>
  <si>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</si>
  <si>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</si>
  <si>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</si>
  <si>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</si>
  <si>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</si>
  <si>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</si>
  <si>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</si>
  <si>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</si>
  <si>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</si>
  <si>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</si>
  <si>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</si>
  <si>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</si>
  <si>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</si>
  <si>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</si>
  <si>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</si>
  <si>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</si>
  <si>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</si>
  <si>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</si>
  <si>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</si>
  <si>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</si>
  <si>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</si>
  <si>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</si>
  <si>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</si>
  <si>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</si>
  <si>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</si>
  <si>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</si>
  <si>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</si>
  <si>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</si>
  <si>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</si>
  <si>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</si>
  <si>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</si>
  <si>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</si>
  <si>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</si>
  <si>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</si>
  <si>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</si>
  <si>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</si>
  <si>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</si>
  <si>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</si>
  <si>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</si>
  <si>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</si>
  <si>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</si>
  <si>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</si>
  <si>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</si>
  <si>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</si>
  <si>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</si>
  <si>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</si>
  <si>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</si>
  <si>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</si>
  <si>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</si>
  <si>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</si>
  <si>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</si>
  <si>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</si>
  <si>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</si>
  <si>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</si>
  <si>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</si>
  <si>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</si>
  <si>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</si>
  <si>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</si>
  <si>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</si>
  <si>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</si>
  <si>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</si>
  <si>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</si>
  <si>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</si>
  <si>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</si>
  <si>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</si>
  <si>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</si>
  <si>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</si>
  <si>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</si>
  <si>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</si>
  <si>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</si>
  <si>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</si>
  <si>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</si>
  <si>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</si>
  <si>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</si>
  <si>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</si>
  <si>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</si>
  <si>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</si>
  <si>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</si>
  <si>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</si>
  <si>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</si>
  <si>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</si>
  <si>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</si>
  <si>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</si>
  <si>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</si>
  <si>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</si>
  <si>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</si>
  <si>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</si>
  <si>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</si>
  <si>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</si>
  <si>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</si>
  <si>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</si>
  <si>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</si>
  <si>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</si>
  <si>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</si>
  <si>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</si>
  <si>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</si>
  <si>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</si>
  <si>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</si>
  <si>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</si>
  <si>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</si>
  <si>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</si>
  <si>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</si>
  <si>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</si>
  <si>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</si>
  <si>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</si>
  <si>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</si>
  <si>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</si>
  <si>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</si>
  <si>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</si>
  <si>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</si>
  <si>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</si>
  <si>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</si>
  <si>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</si>
  <si>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</si>
  <si>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</si>
  <si>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</si>
  <si>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</si>
  <si>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</si>
  <si>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</si>
  <si>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</si>
  <si>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</si>
  <si>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</si>
  <si>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</si>
  <si>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</si>
  <si>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</si>
  <si>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</si>
  <si>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</si>
  <si>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</si>
  <si>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</si>
  <si>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</si>
  <si>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</si>
  <si>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</si>
  <si>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</si>
  <si>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</si>
  <si>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</si>
  <si>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</si>
  <si>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</si>
  <si>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</si>
  <si>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</si>
  <si>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</si>
  <si>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</si>
  <si>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</si>
  <si>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</si>
  <si>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</si>
  <si>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</si>
  <si>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</si>
  <si>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</si>
  <si>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</si>
  <si>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</si>
  <si>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</si>
  <si>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</si>
  <si>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</si>
  <si>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</si>
  <si>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</si>
  <si>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</si>
  <si>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</si>
  <si>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</si>
  <si>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</si>
  <si>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</si>
  <si>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</si>
  <si>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</si>
  <si>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</si>
  <si>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</si>
  <si>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</si>
  <si>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</si>
  <si>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</si>
  <si>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</si>
  <si>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</si>
  <si>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</si>
  <si>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</si>
  <si>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</si>
  <si>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</si>
  <si>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</si>
  <si>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</si>
  <si>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</si>
  <si>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</si>
  <si>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</si>
  <si>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</si>
  <si>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</si>
  <si>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</si>
  <si>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</si>
  <si>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</si>
  <si>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</si>
  <si>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</si>
  <si>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</si>
  <si>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</si>
  <si>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</si>
  <si>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</si>
  <si>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</si>
  <si>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</si>
  <si>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</si>
  <si>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</si>
  <si>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</si>
  <si>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</si>
  <si>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</si>
  <si>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</si>
  <si>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</si>
  <si>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</si>
  <si>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</si>
  <si>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</si>
  <si>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</si>
  <si>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</si>
  <si>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</si>
  <si>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</si>
  <si>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</si>
  <si>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</si>
  <si>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</si>
  <si>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</si>
  <si>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</si>
  <si>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</si>
  <si>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</si>
  <si>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</si>
  <si>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</si>
  <si>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</si>
  <si>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</si>
  <si>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</si>
  <si>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</si>
  <si>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</si>
  <si>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</si>
  <si>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</si>
  <si>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</si>
  <si>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</si>
  <si>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</si>
  <si>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</si>
  <si>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</si>
  <si>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</si>
  <si>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</si>
  <si>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</si>
  <si>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</si>
  <si>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</si>
  <si>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</si>
  <si>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</si>
  <si>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</si>
  <si>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</si>
  <si>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</si>
  <si>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</si>
  <si>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</si>
  <si>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</si>
  <si>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</si>
  <si>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</si>
  <si>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</si>
  <si>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</si>
  <si>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</si>
  <si>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</si>
  <si>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</si>
  <si>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</si>
  <si>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</si>
  <si>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</si>
  <si>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</si>
  <si>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</si>
  <si>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</si>
  <si>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</si>
  <si>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</si>
  <si>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</si>
  <si>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</si>
  <si>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</si>
  <si>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</si>
  <si>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</si>
  <si>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</si>
  <si>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</si>
  <si>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</si>
  <si>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</si>
  <si>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</si>
  <si>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</si>
  <si>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</si>
  <si>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</si>
  <si>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</si>
  <si>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</si>
  <si>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</si>
  <si>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</si>
  <si>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</si>
  <si>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</si>
  <si>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</si>
  <si>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</si>
  <si>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</si>
  <si>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</si>
  <si>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</si>
  <si>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</si>
  <si>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</si>
  <si>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</si>
  <si>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</si>
  <si>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</si>
  <si>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</si>
  <si>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</si>
  <si>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</si>
  <si>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</si>
  <si>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</si>
  <si>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</si>
  <si>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</si>
  <si>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</si>
  <si>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</si>
  <si>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</si>
  <si>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</si>
  <si>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</si>
  <si>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</si>
  <si>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</si>
  <si>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</si>
  <si>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</si>
  <si>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</si>
  <si>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</si>
  <si>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</si>
  <si>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</si>
  <si>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</si>
  <si>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</si>
  <si>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</si>
  <si>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</si>
  <si>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</si>
  <si>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</si>
  <si>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</si>
  <si>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</si>
  <si>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</si>
  <si>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</si>
  <si>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</si>
  <si>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</si>
  <si>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</si>
  <si>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</si>
  <si>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</si>
  <si>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</si>
  <si>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</si>
  <si>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</si>
  <si>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</si>
  <si>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</si>
  <si>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</si>
  <si>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</si>
  <si>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</si>
  <si>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</si>
  <si>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</si>
  <si>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</si>
  <si>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</si>
  <si>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</si>
  <si>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</si>
  <si>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</si>
  <si>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</si>
  <si>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</si>
  <si>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</si>
  <si>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</si>
  <si>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</si>
  <si>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</si>
  <si>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</si>
  <si>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</si>
  <si>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</si>
  <si>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</si>
  <si>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</si>
  <si>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</si>
  <si>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</si>
  <si>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</si>
  <si>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</si>
  <si>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</si>
  <si>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</si>
  <si>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</si>
  <si>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</si>
  <si>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</si>
  <si>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</si>
  <si>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</si>
  <si>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</si>
  <si>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</si>
  <si>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</si>
  <si>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</si>
  <si>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</si>
  <si>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</si>
  <si>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</si>
  <si>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</si>
  <si>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</si>
  <si>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</si>
  <si>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</si>
  <si>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</si>
  <si>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</si>
  <si>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</si>
  <si>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</si>
  <si>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</si>
  <si>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</si>
  <si>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</si>
  <si>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</si>
  <si>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</si>
  <si>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</si>
  <si>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</si>
  <si>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</si>
  <si>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</si>
  <si>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</si>
  <si>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</si>
  <si>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</si>
  <si>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</si>
  <si>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</si>
  <si>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</si>
  <si>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</si>
  <si>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</si>
  <si>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</si>
  <si>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</si>
  <si>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</si>
  <si>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</si>
  <si>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</si>
  <si>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</si>
  <si>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</si>
  <si>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</si>
  <si>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</si>
  <si>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</si>
  <si>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</si>
  <si>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</si>
  <si>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</si>
  <si>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</si>
  <si>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</si>
  <si>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</si>
  <si>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</si>
  <si>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</si>
  <si>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</si>
  <si>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</si>
  <si>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</si>
  <si>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</si>
  <si>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</si>
  <si>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</si>
  <si>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</si>
  <si>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</si>
  <si>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</si>
  <si>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</si>
  <si>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</si>
  <si>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</si>
  <si>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</si>
  <si>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</si>
  <si>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</si>
  <si>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</si>
  <si>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</si>
  <si>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</si>
  <si>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</si>
  <si>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</si>
  <si>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</si>
  <si>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</si>
  <si>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</si>
  <si>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</si>
  <si>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</si>
  <si>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</si>
  <si>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</si>
  <si>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</si>
  <si>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</si>
  <si>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</si>
  <si>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</si>
  <si>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</si>
  <si>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</si>
  <si>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</si>
  <si>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</si>
  <si>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</si>
  <si>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</si>
  <si>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</si>
  <si>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</si>
  <si>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</si>
  <si>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</si>
  <si>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</si>
  <si>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</si>
  <si>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</si>
  <si>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</si>
  <si>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</si>
  <si>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</si>
  <si>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</si>
  <si>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</si>
  <si>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</si>
  <si>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</si>
  <si>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</si>
  <si>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</si>
  <si>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</si>
  <si>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</si>
  <si>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</si>
  <si>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</si>
  <si>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</si>
  <si>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</si>
  <si>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</si>
  <si>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</si>
  <si>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</si>
  <si>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</si>
  <si>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</si>
  <si>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</si>
  <si>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</si>
  <si>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</si>
  <si>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</si>
  <si>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</si>
  <si>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</si>
  <si>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</si>
  <si>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</si>
  <si>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</si>
  <si>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</si>
  <si>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</si>
  <si>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</si>
  <si>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</si>
  <si>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</si>
  <si>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</si>
  <si>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</si>
  <si>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</si>
  <si>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</si>
  <si>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</si>
  <si>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</si>
  <si>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</si>
  <si>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</si>
  <si>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</si>
  <si>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</si>
  <si>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</si>
  <si>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</si>
  <si>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</si>
  <si>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</si>
  <si>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</si>
  <si>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</si>
  <si>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</si>
  <si>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</si>
  <si>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</si>
  <si>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</si>
  <si>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</si>
  <si>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</si>
  <si>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</si>
  <si>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</si>
  <si>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</si>
  <si>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</si>
  <si>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</si>
  <si>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</si>
  <si>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</si>
  <si>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</si>
  <si>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</si>
  <si>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</si>
  <si>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</si>
  <si>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</si>
  <si>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</si>
  <si>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</si>
  <si>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</si>
  <si>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</si>
  <si>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</si>
  <si>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</si>
  <si>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</si>
  <si>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</si>
  <si>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</si>
  <si>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</si>
  <si>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</si>
  <si>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</si>
  <si>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</si>
  <si>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</si>
  <si>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</si>
  <si>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</si>
  <si>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</si>
  <si>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</si>
  <si>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</si>
  <si>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</si>
  <si>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</si>
  <si>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</si>
  <si>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</si>
  <si>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</si>
  <si>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</si>
  <si>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</si>
  <si>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</si>
  <si>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</si>
  <si>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</si>
  <si>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</si>
  <si>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</si>
  <si>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</si>
  <si>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</si>
  <si>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</si>
  <si>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</si>
  <si>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</si>
  <si>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</si>
  <si>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</si>
  <si>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</si>
  <si>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</si>
  <si>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</si>
  <si>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</si>
  <si>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</si>
  <si>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</si>
  <si>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</si>
  <si>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</si>
  <si>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</si>
  <si>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</si>
  <si>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</si>
  <si>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</si>
  <si>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</si>
  <si>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</si>
  <si>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</si>
  <si>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</si>
  <si>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</si>
  <si>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</si>
  <si>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</si>
  <si>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</si>
  <si>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</si>
  <si>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</si>
  <si>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</si>
  <si>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</si>
  <si>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</si>
  <si>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</si>
  <si>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</si>
  <si>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</si>
  <si>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</si>
  <si>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</si>
  <si>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</si>
  <si>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</si>
  <si>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</si>
  <si>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</si>
  <si>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</si>
  <si>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</si>
  <si>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</si>
  <si>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</si>
  <si>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</si>
  <si>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</si>
  <si>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</si>
  <si>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</si>
  <si>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</si>
  <si>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</si>
  <si>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</si>
  <si>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</si>
  <si>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</si>
  <si>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</si>
  <si>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</si>
  <si>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</si>
  <si>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</si>
  <si>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</si>
  <si>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</si>
  <si>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</si>
  <si>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</si>
  <si>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</si>
  <si>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</si>
  <si>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</si>
  <si>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</si>
  <si>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</si>
  <si>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</si>
  <si>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</si>
  <si>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</si>
  <si>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</si>
  <si>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</si>
  <si>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</si>
  <si>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</si>
  <si>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</si>
  <si>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</si>
  <si>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</si>
  <si>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</si>
  <si>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</si>
  <si>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</si>
  <si>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</si>
  <si>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</si>
  <si>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</si>
  <si>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</si>
  <si>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</si>
  <si>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</si>
  <si>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</si>
  <si>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</si>
  <si>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</si>
  <si>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</si>
  <si>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</si>
  <si>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</si>
  <si>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</si>
  <si>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</si>
  <si>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</si>
  <si>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</si>
  <si>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</si>
  <si>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</si>
  <si>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</si>
  <si>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</si>
  <si>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</si>
  <si>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</si>
  <si>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</si>
  <si>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</si>
  <si>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</si>
  <si>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</si>
  <si>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</si>
  <si>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</si>
  <si>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</si>
  <si>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</si>
  <si>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</si>
  <si>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</si>
  <si>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</si>
  <si>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</si>
  <si>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</si>
  <si>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</si>
  <si>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</si>
  <si>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</si>
  <si>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</si>
  <si>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</si>
  <si>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</si>
  <si>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</si>
  <si>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</si>
  <si>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</si>
  <si>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</si>
  <si>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</si>
  <si>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</si>
  <si>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</si>
  <si>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</si>
  <si>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</si>
  <si>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</si>
  <si>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</si>
  <si>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</si>
  <si>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</si>
  <si>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</si>
  <si>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</si>
  <si>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</si>
  <si>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</si>
  <si>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</si>
  <si>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</si>
  <si>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</si>
  <si>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</si>
  <si>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</si>
  <si>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</si>
  <si>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</si>
  <si>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</si>
  <si>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</si>
  <si>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</si>
  <si>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</si>
  <si>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</si>
  <si>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</si>
  <si>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</si>
  <si>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</si>
  <si>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</si>
  <si>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</si>
  <si>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</si>
  <si>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</si>
  <si>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</si>
  <si>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</si>
  <si>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</si>
  <si>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</si>
  <si>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</si>
  <si>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</si>
  <si>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</si>
  <si>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</si>
  <si>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</si>
  <si>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</si>
  <si>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</si>
  <si>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</si>
  <si>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</si>
  <si>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</si>
  <si>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</si>
  <si>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</si>
  <si>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</si>
  <si>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</si>
  <si>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</si>
  <si>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</si>
  <si>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</si>
  <si>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</si>
  <si>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</si>
  <si>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</si>
  <si>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</si>
  <si>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</si>
  <si>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</si>
  <si>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</si>
  <si>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</si>
  <si>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</si>
  <si>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</si>
  <si>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</si>
  <si>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</si>
  <si>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</si>
  <si>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</si>
  <si>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</si>
  <si>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</si>
  <si>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</si>
  <si>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</si>
  <si>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</si>
  <si>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</si>
  <si>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</si>
  <si>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</si>
  <si>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</si>
  <si>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</si>
  <si>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</si>
  <si>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</si>
  <si>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</si>
  <si>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</si>
  <si>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</si>
  <si>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</si>
  <si>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</si>
  <si>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</si>
  <si>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</si>
  <si>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</si>
  <si>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</si>
  <si>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</si>
  <si>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</si>
  <si>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</si>
  <si>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</si>
  <si>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</si>
  <si>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</si>
  <si>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</si>
  <si>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</si>
  <si>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</si>
  <si>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</si>
  <si>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</si>
  <si>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</si>
  <si>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</si>
  <si>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</si>
  <si>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</si>
  <si>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</si>
  <si>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</si>
  <si>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</si>
  <si>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</si>
  <si>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</si>
  <si>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</si>
  <si>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</si>
  <si>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</si>
  <si>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</si>
  <si>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</si>
  <si>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</si>
  <si>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</si>
  <si>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</si>
  <si>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</si>
  <si>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</si>
  <si>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</si>
  <si>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</si>
  <si>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</si>
  <si>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</si>
  <si>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</si>
  <si>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</si>
  <si>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</si>
  <si>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</si>
  <si>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</si>
  <si>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</si>
  <si>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</si>
  <si>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</si>
  <si>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</si>
  <si>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</si>
  <si>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</si>
  <si>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</si>
  <si>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</si>
  <si>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</si>
  <si>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</si>
  <si>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</si>
  <si>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</si>
  <si>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</si>
  <si>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</si>
  <si>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</si>
  <si>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</si>
  <si>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</si>
  <si>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</si>
  <si>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</si>
  <si>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</si>
  <si>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</si>
  <si>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</si>
  <si>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</si>
  <si>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</si>
  <si>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</si>
  <si>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</si>
  <si>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</si>
  <si>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</si>
  <si>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</si>
  <si>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</si>
  <si>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</si>
  <si>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</si>
  <si>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</si>
  <si>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</si>
  <si>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</si>
  <si>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</si>
  <si>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</si>
  <si>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</si>
  <si>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</si>
  <si>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</si>
  <si>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</si>
  <si>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</si>
  <si>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</si>
  <si>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</si>
  <si>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</si>
  <si>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</si>
  <si>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</si>
  <si>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</si>
  <si>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</si>
  <si>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</si>
  <si>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</si>
  <si>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</si>
  <si>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</si>
  <si>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</si>
  <si>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</si>
  <si>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</si>
  <si>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</si>
  <si>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</si>
  <si>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</si>
  <si>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</si>
  <si>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</si>
  <si>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</si>
  <si>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</si>
  <si>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</si>
  <si>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</si>
  <si>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</si>
  <si>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</si>
  <si>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</si>
  <si>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</si>
  <si>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</si>
  <si>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</si>
  <si>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</si>
  <si>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</si>
  <si>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</si>
  <si>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</si>
  <si>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</si>
  <si>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</si>
  <si>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</si>
  <si>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</si>
  <si>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</si>
  <si>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</si>
  <si>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</si>
  <si>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</si>
  <si>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</si>
  <si>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</si>
  <si>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</si>
  <si>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</si>
  <si>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</si>
  <si>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</si>
  <si>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</si>
  <si>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</si>
  <si>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</si>
  <si>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</si>
  <si>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</si>
  <si>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</si>
  <si>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</si>
  <si>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</si>
  <si>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</si>
  <si>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</si>
  <si>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</si>
  <si>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</si>
  <si>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</si>
  <si>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</si>
  <si>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</si>
  <si>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</si>
  <si>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</si>
  <si>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</si>
  <si>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</si>
  <si>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</si>
  <si>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</si>
  <si>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</si>
  <si>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</si>
  <si>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</si>
  <si>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</si>
  <si>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</si>
  <si>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</si>
  <si>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</si>
  <si>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</si>
  <si>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</si>
  <si>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</si>
  <si>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</si>
  <si>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</si>
  <si>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</si>
  <si>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</si>
  <si>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</si>
  <si>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</si>
  <si>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</si>
  <si>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</si>
  <si>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</si>
  <si>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</si>
  <si>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</si>
  <si>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</si>
  <si>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</si>
  <si>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</si>
  <si>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</si>
  <si>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</si>
  <si>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</si>
  <si>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</si>
  <si>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</si>
  <si>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</si>
  <si>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</si>
  <si>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</si>
  <si>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</si>
  <si>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</si>
  <si>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</si>
  <si>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</si>
  <si>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</si>
  <si>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</si>
  <si>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</si>
  <si>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</si>
  <si>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</si>
  <si>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</si>
  <si>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</si>
  <si>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</si>
  <si>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</si>
  <si>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</si>
  <si>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</si>
  <si>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</si>
  <si>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</si>
  <si>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</si>
  <si>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</si>
  <si>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</si>
  <si>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</si>
  <si>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</si>
  <si>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</si>
  <si>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</si>
  <si>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</si>
  <si>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</si>
  <si>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</si>
  <si>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</si>
  <si>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</si>
  <si>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</si>
  <si>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</si>
  <si>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</si>
  <si>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</si>
  <si>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</si>
  <si>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</si>
  <si>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</si>
  <si>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</si>
  <si>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</si>
  <si>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</si>
  <si>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</si>
  <si>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</si>
  <si>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</si>
  <si>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</si>
  <si>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</si>
  <si>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</si>
  <si>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</si>
  <si>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</si>
  <si>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</si>
  <si>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</si>
  <si>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</si>
  <si>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</si>
  <si>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</si>
  <si>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</si>
  <si>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</si>
  <si>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</si>
  <si>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</si>
  <si>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</si>
  <si>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</si>
  <si>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</si>
  <si>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</si>
  <si>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</si>
  <si>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</si>
  <si>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</si>
  <si>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</si>
  <si>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</si>
  <si>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</si>
  <si>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</si>
  <si>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</si>
  <si>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</si>
  <si>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</si>
  <si>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</si>
  <si>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</si>
  <si>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</si>
  <si>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</si>
  <si>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</si>
  <si>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</si>
  <si>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</si>
  <si>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</si>
  <si>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</si>
  <si>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</si>
  <si>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</si>
  <si>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</si>
  <si>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</si>
  <si>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</si>
  <si>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</si>
  <si>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</si>
  <si>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</si>
  <si>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</si>
  <si>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</si>
  <si>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</si>
  <si>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</si>
  <si>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</si>
  <si>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</si>
  <si>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</si>
  <si>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</si>
  <si>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</si>
  <si>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</si>
  <si>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</si>
  <si>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</si>
  <si>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</si>
  <si>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</si>
  <si>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</si>
  <si>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</si>
  <si>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</si>
  <si>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</si>
  <si>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</si>
  <si>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</si>
  <si>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</si>
  <si>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</si>
  <si>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</si>
  <si>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</si>
  <si>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</si>
  <si>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</si>
  <si>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</si>
  <si>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</si>
  <si>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</si>
  <si>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</si>
  <si>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</si>
  <si>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</si>
  <si>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</si>
  <si>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</si>
  <si>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</si>
  <si>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</si>
  <si>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</si>
  <si>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</si>
  <si>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</si>
  <si>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</si>
  <si>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</si>
  <si>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</si>
  <si>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</si>
  <si>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</si>
  <si>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</si>
  <si>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</si>
  <si>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</si>
  <si>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</si>
  <si>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</si>
  <si>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</si>
  <si>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</si>
  <si>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</si>
  <si>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</si>
  <si>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</si>
  <si>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</si>
  <si>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</si>
  <si>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</si>
  <si>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</si>
  <si>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</si>
  <si>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</si>
  <si>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</si>
  <si>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</si>
  <si>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</si>
  <si>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</si>
  <si>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</si>
  <si>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</si>
  <si>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</si>
  <si>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</si>
  <si>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</si>
  <si>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</si>
  <si>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</si>
  <si>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</si>
  <si>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</si>
  <si>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</si>
  <si>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</si>
  <si>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</si>
  <si>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</si>
  <si>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</si>
  <si>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</si>
  <si>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</si>
  <si>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</si>
  <si>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</si>
  <si>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</si>
  <si>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</si>
  <si>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</si>
  <si>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</si>
  <si>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</si>
  <si>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</si>
  <si>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</si>
  <si>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</si>
  <si>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</si>
  <si>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</si>
  <si>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</si>
  <si>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</si>
  <si>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</si>
  <si>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</si>
  <si>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</si>
  <si>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</si>
  <si>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</si>
  <si>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</si>
  <si>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</si>
  <si>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</si>
  <si>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</si>
  <si>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</si>
  <si>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</si>
  <si>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</si>
  <si>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</si>
  <si>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</si>
  <si>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</si>
  <si>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</si>
  <si>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</si>
  <si>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</si>
  <si>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</si>
  <si>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</si>
  <si>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</si>
  <si>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</si>
  <si>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</si>
  <si>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</si>
  <si>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</si>
  <si>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</si>
  <si>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</si>
  <si>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</si>
  <si>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</si>
  <si>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</si>
  <si>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</si>
  <si>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</si>
  <si>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</si>
  <si>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</si>
  <si>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</si>
  <si>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</si>
  <si>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</si>
  <si>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</si>
  <si>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</si>
  <si>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</si>
  <si>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</si>
  <si>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</si>
  <si>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</si>
  <si>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</si>
  <si>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</si>
  <si>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</si>
  <si>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</si>
  <si>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</si>
  <si>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</si>
  <si>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</si>
  <si>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</si>
  <si>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</si>
  <si>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</si>
  <si>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</si>
  <si>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</si>
  <si>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</si>
  <si>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</si>
  <si>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</si>
  <si>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</si>
  <si>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</si>
  <si>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</si>
  <si>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</si>
  <si>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</si>
  <si>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</si>
  <si>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</si>
  <si>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</si>
  <si>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</si>
  <si>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</si>
  <si>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</si>
  <si>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</si>
  <si>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</si>
  <si>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</si>
  <si>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</si>
  <si>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</si>
  <si>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</si>
  <si>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</si>
  <si>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</si>
  <si>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</si>
  <si>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</si>
  <si>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</si>
  <si>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</si>
  <si>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</si>
  <si>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</si>
  <si>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</si>
  <si>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</si>
  <si>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</si>
  <si>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</si>
  <si>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</si>
  <si>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</si>
  <si>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</si>
  <si>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</si>
  <si>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</si>
  <si>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</si>
  <si>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</si>
  <si>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</si>
  <si>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</si>
  <si>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</si>
  <si>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</si>
  <si>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</si>
  <si>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</si>
  <si>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</si>
  <si>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</si>
  <si>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</si>
  <si>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</si>
  <si>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</si>
  <si>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</si>
  <si>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</si>
  <si>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</si>
  <si>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</si>
  <si>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</si>
  <si>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</si>
  <si>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</si>
  <si>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</si>
  <si>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</si>
  <si>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</si>
  <si>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</si>
  <si>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</si>
  <si>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</si>
  <si>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</si>
  <si>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</si>
  <si>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</si>
  <si>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</si>
  <si>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</si>
  <si>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</si>
  <si>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</si>
  <si>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</si>
  <si>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</si>
  <si>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</si>
  <si>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</si>
  <si>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</si>
  <si>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</si>
  <si>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</si>
  <si>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</si>
  <si>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</si>
  <si>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</si>
  <si>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</si>
  <si>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</si>
  <si>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</si>
  <si>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</si>
  <si>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</si>
  <si>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</si>
  <si>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</si>
  <si>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</si>
  <si>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</si>
  <si>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</si>
  <si>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</si>
  <si>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</si>
  <si>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</si>
  <si>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</si>
  <si>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</si>
  <si>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</si>
  <si>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</si>
  <si>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</si>
  <si>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</si>
  <si>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</si>
  <si>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</si>
  <si>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</si>
  <si>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</si>
  <si>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</si>
  <si>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</si>
  <si>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</si>
  <si>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</si>
  <si>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</si>
  <si>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</si>
  <si>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</si>
  <si>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</si>
  <si>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</si>
  <si>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</si>
  <si>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</si>
  <si>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</si>
  <si>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</si>
  <si>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</si>
  <si>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</si>
  <si>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</si>
  <si>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</si>
  <si>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</si>
  <si>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</si>
  <si>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</si>
  <si>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</si>
  <si>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</si>
  <si>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</si>
  <si>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</si>
  <si>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</si>
  <si>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</si>
  <si>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</si>
  <si>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</si>
  <si>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</si>
  <si>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</si>
  <si>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</si>
  <si>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</si>
  <si>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</si>
  <si>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</si>
  <si>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</si>
  <si>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</si>
  <si>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</si>
  <si>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</si>
  <si>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</si>
  <si>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</si>
  <si>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</si>
  <si>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</si>
  <si>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</si>
  <si>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</si>
  <si>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</si>
  <si>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</si>
  <si>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</si>
  <si>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</si>
  <si>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</si>
  <si>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</si>
  <si>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</si>
  <si>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</si>
  <si>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</si>
  <si>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</si>
  <si>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</si>
  <si>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</si>
  <si>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</si>
  <si>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</si>
  <si>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</si>
  <si>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</si>
  <si>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</si>
  <si>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</si>
  <si>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</si>
  <si>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</si>
  <si>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</si>
  <si>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</si>
  <si>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</si>
  <si>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</si>
  <si>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</si>
  <si>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</si>
  <si>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</si>
  <si>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</si>
  <si>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</si>
  <si>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</si>
  <si>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</si>
  <si>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</si>
  <si>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</si>
  <si>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</si>
  <si>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</si>
  <si>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</si>
  <si>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</si>
  <si>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</si>
  <si>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</si>
  <si>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</si>
  <si>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</si>
  <si>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</si>
  <si>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</si>
  <si>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</si>
  <si>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</si>
  <si>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</si>
  <si>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</si>
  <si>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</si>
  <si>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</si>
  <si>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</si>
  <si>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</si>
  <si>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</si>
  <si>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</si>
  <si>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</si>
  <si>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</si>
  <si>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</si>
  <si>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</si>
  <si>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</si>
  <si>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</si>
  <si>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</si>
  <si>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</si>
  <si>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</si>
  <si>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</si>
  <si>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</si>
  <si>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</si>
  <si>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</si>
  <si>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</si>
  <si>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</si>
  <si>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</si>
  <si>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</si>
  <si>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</si>
  <si>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</si>
  <si>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</si>
  <si>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</si>
  <si>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</si>
  <si>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</si>
  <si>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</si>
  <si>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</si>
  <si>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</si>
  <si>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</si>
  <si>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</si>
  <si>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</si>
  <si>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</si>
  <si>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</si>
  <si>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</si>
  <si>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</si>
  <si>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</si>
  <si>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</si>
  <si>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</si>
  <si>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</si>
  <si>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</si>
  <si>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</si>
  <si>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</si>
  <si>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</si>
  <si>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</si>
  <si>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</si>
  <si>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</si>
  <si>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</si>
  <si>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</si>
  <si>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</si>
  <si>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</si>
  <si>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</si>
  <si>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</si>
  <si>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</si>
  <si>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</si>
  <si>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</si>
  <si>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</si>
  <si>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</si>
  <si>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</si>
  <si>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</si>
  <si>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</si>
  <si>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</si>
  <si>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</si>
  <si>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</si>
  <si>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</si>
  <si>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</si>
  <si>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</si>
  <si>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</si>
  <si>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</si>
  <si>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</si>
  <si>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</si>
  <si>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</si>
  <si>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</si>
  <si>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</si>
  <si>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</si>
  <si>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</si>
  <si>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</si>
  <si>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</si>
  <si>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</si>
  <si>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</si>
  <si>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</si>
  <si>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</si>
  <si>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</si>
  <si>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</si>
  <si>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</si>
  <si>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</si>
  <si>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</si>
  <si>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</si>
  <si>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</si>
  <si>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</si>
  <si>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</si>
  <si>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</si>
  <si>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</si>
  <si>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</si>
  <si>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</si>
  <si>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</si>
  <si>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</si>
  <si>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</si>
  <si>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</si>
  <si>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</si>
  <si>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</si>
  <si>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</si>
  <si>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</si>
  <si>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</si>
  <si>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</si>
  <si>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</si>
  <si>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</si>
  <si>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</si>
  <si>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</si>
  <si>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</si>
  <si>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</si>
  <si>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</si>
  <si>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</si>
  <si>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</si>
  <si>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</si>
  <si>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</si>
  <si>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</si>
  <si>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</si>
  <si>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</si>
  <si>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</si>
  <si>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</si>
  <si>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</si>
  <si>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</si>
  <si>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</si>
  <si>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</si>
  <si>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</si>
  <si>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</si>
  <si>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</si>
  <si>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</si>
  <si>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</si>
  <si>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</si>
  <si>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</si>
  <si>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</si>
  <si>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</si>
  <si>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</si>
  <si>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</si>
  <si>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</si>
  <si>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</si>
  <si>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</si>
  <si>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</si>
  <si>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</si>
  <si>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</si>
  <si>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</si>
  <si>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</si>
  <si>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</si>
  <si>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</si>
  <si>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</si>
  <si>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</si>
  <si>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</si>
  <si>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</si>
  <si>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</si>
  <si>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</si>
  <si>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</si>
  <si>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</si>
  <si>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</si>
  <si>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</si>
  <si>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</si>
  <si>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</si>
  <si>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</si>
  <si>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</si>
  <si>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</si>
  <si>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</si>
  <si>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</si>
  <si>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</si>
  <si>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</si>
  <si>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</si>
  <si>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</si>
  <si>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</si>
  <si>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</si>
  <si>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</si>
  <si>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</si>
  <si>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</si>
  <si>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</si>
  <si>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</si>
  <si>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</si>
  <si>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</si>
  <si>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</si>
  <si>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</si>
  <si>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</si>
  <si>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</si>
  <si>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</si>
  <si>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</si>
  <si>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</si>
  <si>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</si>
  <si>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</si>
  <si>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</si>
  <si>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</si>
  <si>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</si>
  <si>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</si>
  <si>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</si>
  <si>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</si>
  <si>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</si>
  <si>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</si>
  <si>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</si>
  <si>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</si>
  <si>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</si>
  <si>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</si>
  <si>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</si>
  <si>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</si>
  <si>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</si>
  <si>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</si>
  <si>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</si>
  <si>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</si>
  <si>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</si>
  <si>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</si>
  <si>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</si>
  <si>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</si>
  <si>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</si>
  <si>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</si>
  <si>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</si>
  <si>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</si>
  <si>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</si>
  <si>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</si>
  <si>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</si>
  <si>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</si>
  <si>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</si>
  <si>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</si>
  <si>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</si>
  <si>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</si>
  <si>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</si>
  <si>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</si>
  <si>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</si>
  <si>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</si>
  <si>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</si>
  <si>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</si>
  <si>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</si>
  <si>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</si>
  <si>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</si>
  <si>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</si>
  <si>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</si>
  <si>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</si>
  <si>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</si>
  <si>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</si>
  <si>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</si>
  <si>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</si>
  <si>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</si>
  <si>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</si>
  <si>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</si>
  <si>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</si>
  <si>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</si>
  <si>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</si>
  <si>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</si>
  <si>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</si>
  <si>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</si>
  <si>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</si>
  <si>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</si>
  <si>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</si>
  <si>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</si>
  <si>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</si>
  <si>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</si>
  <si>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</si>
  <si>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</si>
  <si>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</si>
  <si>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</si>
  <si>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</si>
  <si>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</si>
  <si>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</si>
  <si>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</si>
  <si>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</si>
  <si>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</si>
  <si>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</si>
  <si>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</si>
  <si>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</si>
  <si>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</si>
  <si>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</si>
  <si>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</si>
  <si>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</si>
  <si>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</si>
  <si>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</si>
  <si>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</si>
  <si>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</si>
  <si>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</si>
  <si>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</si>
  <si>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</si>
  <si>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</si>
  <si>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</si>
  <si>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</si>
  <si>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</si>
  <si>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</si>
  <si>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</si>
  <si>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</si>
  <si>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</si>
  <si>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</si>
  <si>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</si>
  <si>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</si>
  <si>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</si>
  <si>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</si>
  <si>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</si>
  <si>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</si>
  <si>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</si>
  <si>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</si>
  <si>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</si>
  <si>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</si>
  <si>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</si>
  <si>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</si>
  <si>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</si>
  <si>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</si>
  <si>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</si>
  <si>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</si>
  <si>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</si>
  <si>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</si>
  <si>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</si>
  <si>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</si>
  <si>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</si>
  <si>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</si>
  <si>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</si>
  <si>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</si>
  <si>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</si>
  <si>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</si>
  <si>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</si>
  <si>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</si>
  <si>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</si>
  <si>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</si>
  <si>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</si>
  <si>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</si>
  <si>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</si>
  <si>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</si>
  <si>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</si>
  <si>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</si>
  <si>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</si>
  <si>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</si>
  <si>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</si>
  <si>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</si>
  <si>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</si>
  <si>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</si>
  <si>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</si>
  <si>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</si>
  <si>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</si>
  <si>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</si>
  <si>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</si>
  <si>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</si>
  <si>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</si>
  <si>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</si>
  <si>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</si>
  <si>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</si>
  <si>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</si>
  <si>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</si>
  <si>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</si>
  <si>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</si>
  <si>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</si>
  <si>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</si>
  <si>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</si>
  <si>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</si>
  <si>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</si>
  <si>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</si>
  <si>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</si>
  <si>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</si>
  <si>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</si>
  <si>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</si>
  <si>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</si>
  <si>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</si>
  <si>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</si>
  <si>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</si>
  <si>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</si>
  <si>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</si>
  <si>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</si>
  <si>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</si>
  <si>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</si>
  <si>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</si>
  <si>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</si>
  <si>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</si>
  <si>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</si>
  <si>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</si>
  <si>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</si>
  <si>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</si>
  <si>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</si>
  <si>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</si>
  <si>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</si>
  <si>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</si>
  <si>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</si>
  <si>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</si>
  <si>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</si>
  <si>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</si>
  <si>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</si>
  <si>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</si>
  <si>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</si>
  <si>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</si>
  <si>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</si>
  <si>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</si>
  <si>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</si>
  <si>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</si>
  <si>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</si>
  <si>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</si>
  <si>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</si>
  <si>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</si>
  <si>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</si>
  <si>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</si>
  <si>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</si>
  <si>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</si>
  <si>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</si>
  <si>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</si>
  <si>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</si>
  <si>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</si>
  <si>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</si>
  <si>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</si>
  <si>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</si>
  <si>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</si>
  <si>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</si>
  <si>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</si>
  <si>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</si>
  <si>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</si>
  <si>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</si>
  <si>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</si>
  <si>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</si>
  <si>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</si>
  <si>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</si>
  <si>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</si>
  <si>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</si>
  <si>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</si>
  <si>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</si>
  <si>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</si>
  <si>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</si>
  <si>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</si>
  <si>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</si>
  <si>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</si>
  <si>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</si>
  <si>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</si>
  <si>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</si>
  <si>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</si>
  <si>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</si>
  <si>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</si>
  <si>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</si>
  <si>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</si>
  <si>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</si>
  <si>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</si>
  <si>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</si>
  <si>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</si>
  <si>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</si>
  <si>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</si>
  <si>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</si>
  <si>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</si>
  <si>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</si>
  <si>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</si>
  <si>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</si>
  <si>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</si>
  <si>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</si>
  <si>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</si>
  <si>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</si>
  <si>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</si>
  <si>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</si>
  <si>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</si>
  <si>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</si>
  <si>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</si>
  <si>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</si>
  <si>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</si>
  <si>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</si>
  <si>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</si>
  <si>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</si>
  <si>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</si>
  <si>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</si>
  <si>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</si>
  <si>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</si>
  <si>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</si>
  <si>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</si>
  <si>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</si>
  <si>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</si>
  <si>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</si>
  <si>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</si>
  <si>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</si>
  <si>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</si>
  <si>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</si>
  <si>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</si>
  <si>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</si>
  <si>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</si>
  <si>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</si>
  <si>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</si>
  <si>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</si>
  <si>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</si>
  <si>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</si>
  <si>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</si>
  <si>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</si>
  <si>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</si>
  <si>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</si>
  <si>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</si>
  <si>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</si>
  <si>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</si>
  <si>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</si>
  <si>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</si>
  <si>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</si>
  <si>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</si>
  <si>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</si>
  <si>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</si>
  <si>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</si>
  <si>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</si>
  <si>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</si>
  <si>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</si>
  <si>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</si>
  <si>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</si>
  <si>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</si>
  <si>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</si>
  <si>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</si>
  <si>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</si>
  <si>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</si>
  <si>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</si>
  <si>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</si>
  <si>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</si>
  <si>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</si>
  <si>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</si>
  <si>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</si>
  <si>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</si>
  <si>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</si>
  <si>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</si>
  <si>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</si>
  <si>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</si>
  <si>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</si>
  <si>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</si>
  <si>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</si>
  <si>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</si>
  <si>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</si>
  <si>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</si>
  <si>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</si>
  <si>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</si>
  <si>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</si>
  <si>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</si>
  <si>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</si>
  <si>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</si>
  <si>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</si>
  <si>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</si>
  <si>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</si>
  <si>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</si>
  <si>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</si>
  <si>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</si>
  <si>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</si>
  <si>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</si>
  <si>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</si>
  <si>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</si>
  <si>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</si>
  <si>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</si>
  <si>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</si>
  <si>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</si>
  <si>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</si>
  <si>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</si>
  <si>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</si>
  <si>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</si>
  <si>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</si>
  <si>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</si>
  <si>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</si>
  <si>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</si>
  <si>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</si>
  <si>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</si>
  <si>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</si>
  <si>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</si>
  <si>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</si>
  <si>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</si>
  <si>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</si>
  <si>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</si>
  <si>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</si>
  <si>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</si>
  <si>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</si>
  <si>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</si>
  <si>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</si>
  <si>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</si>
  <si>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</si>
  <si>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</si>
  <si>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</si>
  <si>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</si>
  <si>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</si>
  <si>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</si>
  <si>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</si>
  <si>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</si>
  <si>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</si>
  <si>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</si>
  <si>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</si>
  <si>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</si>
  <si>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</si>
  <si>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</si>
  <si>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</si>
  <si>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</si>
  <si>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</si>
  <si>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</si>
  <si>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</si>
  <si>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</si>
  <si>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</si>
  <si>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</si>
  <si>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</si>
  <si>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</si>
  <si>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</si>
  <si>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</si>
  <si>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</si>
  <si>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</si>
  <si>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</si>
  <si>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</si>
  <si>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</si>
  <si>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</si>
  <si>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</si>
  <si>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</si>
  <si>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</si>
  <si>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</si>
  <si>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</si>
  <si>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</si>
  <si>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</si>
  <si>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</si>
  <si>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</si>
  <si>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</si>
  <si>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</si>
  <si>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</si>
  <si>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</si>
  <si>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</si>
  <si>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</si>
  <si>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</si>
  <si>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</si>
  <si>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</si>
  <si>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</si>
  <si>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</si>
  <si>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</si>
  <si>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</si>
  <si>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</si>
  <si>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</si>
  <si>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</si>
  <si>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</si>
  <si>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</si>
  <si>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</si>
  <si>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</si>
  <si>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</si>
  <si>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</si>
  <si>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</si>
  <si>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</si>
  <si>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</si>
  <si>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</si>
  <si>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</si>
  <si>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</si>
  <si>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</si>
  <si>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</si>
  <si>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</si>
  <si>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</si>
  <si>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</si>
  <si>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</si>
  <si>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</si>
  <si>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</si>
  <si>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</si>
  <si>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</si>
  <si>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</si>
  <si>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</si>
  <si>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</si>
  <si>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</si>
  <si>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</si>
  <si>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</si>
  <si>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</si>
  <si>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</si>
  <si>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</si>
  <si>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</si>
  <si>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</si>
  <si>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</si>
  <si>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</si>
  <si>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</si>
  <si>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</si>
  <si>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</si>
  <si>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</si>
  <si>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</si>
  <si>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</si>
  <si>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</si>
  <si>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</si>
  <si>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</si>
  <si>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</si>
  <si>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</si>
  <si>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</si>
  <si>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</si>
  <si>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</si>
  <si>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</si>
  <si>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</si>
  <si>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</si>
  <si>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</si>
  <si>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</si>
  <si>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</si>
  <si>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</si>
  <si>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</si>
  <si>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</si>
  <si>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</si>
  <si>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</si>
  <si>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</si>
  <si>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</si>
  <si>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</si>
  <si>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</si>
  <si>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</si>
  <si>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</si>
  <si>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</si>
  <si>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</si>
  <si>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</si>
  <si>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</si>
  <si>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</si>
  <si>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</si>
  <si>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</si>
  <si>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</si>
  <si>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</si>
  <si>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</si>
  <si>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</si>
  <si>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</si>
  <si>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</si>
  <si>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</si>
  <si>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</si>
  <si>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</si>
  <si>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</si>
  <si>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</si>
  <si>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</si>
  <si>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</si>
  <si>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</si>
  <si>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</si>
  <si>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</si>
  <si>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</si>
  <si>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</si>
  <si>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</si>
  <si>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</si>
  <si>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</si>
  <si>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</si>
  <si>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</si>
  <si>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</si>
  <si>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</si>
  <si>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</si>
  <si>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</si>
  <si>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</si>
  <si>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</si>
  <si>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</si>
  <si>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</si>
  <si>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</si>
  <si>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</si>
  <si>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</si>
  <si>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</si>
  <si>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</si>
  <si>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</si>
  <si>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</si>
  <si>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</si>
  <si>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</si>
  <si>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</si>
  <si>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</si>
  <si>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</si>
  <si>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</si>
  <si>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</si>
  <si>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</si>
  <si>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</si>
  <si>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</si>
  <si>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</si>
  <si>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</si>
  <si>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</si>
  <si>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</si>
  <si>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</si>
  <si>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</si>
  <si>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</si>
  <si>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</si>
  <si>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</si>
  <si>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</si>
  <si>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</si>
  <si>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</si>
  <si>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</si>
  <si>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</si>
  <si>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</si>
  <si>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</si>
  <si>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</si>
  <si>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</si>
  <si>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</si>
  <si>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</si>
  <si>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</si>
  <si>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</si>
  <si>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</si>
  <si>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</si>
  <si>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</si>
  <si>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</si>
  <si>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</si>
  <si>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</si>
  <si>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</si>
  <si>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</si>
  <si>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</si>
  <si>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</si>
  <si>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</si>
  <si>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</si>
  <si>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</si>
  <si>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</si>
  <si>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</si>
  <si>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</si>
  <si>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</si>
  <si>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</si>
  <si>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</si>
  <si>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</si>
  <si>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</si>
  <si>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</si>
  <si>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</si>
  <si>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</si>
  <si>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</si>
  <si>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</si>
  <si>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</si>
  <si>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</si>
  <si>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</si>
  <si>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</si>
  <si>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</si>
  <si>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</si>
  <si>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</si>
  <si>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</si>
  <si>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</si>
  <si>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</si>
  <si>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</si>
  <si>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</si>
  <si>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</si>
  <si>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</si>
  <si>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</si>
  <si>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</si>
  <si>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</si>
  <si>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</si>
  <si>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</si>
  <si>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</si>
  <si>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</si>
  <si>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</si>
  <si>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</si>
  <si>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</si>
  <si>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</si>
  <si>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</si>
  <si>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</si>
  <si>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</si>
  <si>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</si>
  <si>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</si>
  <si>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</si>
  <si>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</si>
  <si>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</si>
  <si>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</si>
  <si>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</si>
  <si>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</si>
  <si>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</si>
  <si>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</si>
  <si>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</si>
  <si>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</si>
  <si>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</si>
  <si>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</si>
  <si>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</si>
  <si>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</si>
  <si>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</si>
  <si>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</si>
  <si>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</si>
  <si>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</si>
  <si>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</si>
  <si>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</si>
  <si>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</si>
  <si>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</si>
  <si>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</si>
  <si>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</si>
  <si>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</si>
  <si>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</si>
  <si>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</si>
  <si>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</si>
  <si>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</si>
  <si>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</si>
  <si>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</si>
  <si>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</si>
  <si>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</si>
  <si>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</si>
  <si>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</si>
  <si>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</si>
  <si>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</si>
  <si>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</si>
  <si>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</si>
  <si>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</si>
  <si>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</si>
  <si>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</si>
  <si>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</si>
  <si>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</si>
  <si>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</si>
  <si>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</si>
  <si>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</si>
  <si>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</si>
  <si>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</si>
  <si>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</si>
  <si>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</si>
  <si>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</si>
  <si>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</si>
  <si>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</si>
  <si>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</si>
  <si>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</si>
  <si>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</si>
  <si>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</si>
  <si>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</si>
  <si>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</si>
  <si>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</si>
  <si>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</si>
  <si>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</si>
  <si>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</si>
  <si>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</si>
  <si>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</si>
  <si>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</si>
  <si>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</si>
  <si>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</si>
  <si>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</si>
  <si>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</si>
  <si>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</si>
  <si>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</si>
  <si>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</si>
  <si>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</si>
  <si>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</si>
  <si>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</si>
  <si>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</si>
  <si>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</si>
  <si>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</si>
  <si>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</si>
  <si>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</si>
  <si>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</si>
  <si>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</si>
  <si>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</si>
  <si>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</si>
  <si>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</si>
  <si>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</si>
  <si>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</si>
  <si>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</si>
  <si>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</si>
  <si>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</si>
  <si>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</si>
  <si>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</si>
  <si>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</si>
  <si>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</si>
  <si>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</si>
  <si>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</si>
  <si>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</si>
  <si>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</si>
  <si>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</si>
  <si>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</si>
  <si>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</si>
  <si>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</si>
  <si>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</si>
  <si>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</si>
  <si>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</si>
  <si>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</si>
  <si>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</si>
  <si>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</si>
  <si>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</si>
  <si>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</si>
  <si>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</si>
  <si>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</si>
  <si>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</si>
  <si>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</si>
  <si>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</si>
  <si>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</si>
  <si>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</si>
  <si>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</si>
  <si>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</si>
  <si>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</si>
  <si>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</si>
  <si>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</si>
  <si>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</si>
  <si>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</si>
  <si>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</si>
  <si>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</si>
  <si>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</si>
  <si>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</si>
  <si>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</si>
  <si>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</si>
  <si>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</si>
  <si>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</si>
  <si>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</si>
  <si>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</si>
  <si>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</si>
  <si>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</si>
  <si>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</si>
  <si>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</si>
  <si>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</si>
  <si>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</si>
  <si>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</si>
  <si>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</si>
  <si>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</si>
  <si>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</si>
  <si>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</si>
  <si>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</si>
  <si>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</si>
  <si>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</si>
  <si>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</si>
  <si>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</si>
  <si>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</si>
  <si>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</si>
  <si>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</si>
  <si>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</si>
  <si>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</si>
  <si>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</si>
  <si>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</si>
  <si>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</si>
  <si>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</si>
  <si>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</si>
  <si>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</si>
  <si>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</si>
  <si>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</si>
  <si>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</si>
  <si>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</si>
  <si>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</si>
  <si>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</si>
  <si>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</si>
  <si>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</si>
  <si>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</si>
  <si>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</si>
  <si>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</si>
  <si>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</si>
  <si>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</si>
  <si>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</si>
  <si>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</si>
  <si>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</si>
  <si>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</si>
  <si>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</si>
  <si>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</si>
  <si>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</si>
  <si>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</si>
  <si>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</si>
  <si>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</si>
  <si>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</si>
  <si>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</si>
  <si>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</si>
  <si>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</si>
  <si>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</si>
  <si>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</si>
  <si>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</si>
  <si>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</si>
  <si>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</si>
  <si>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</si>
  <si>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</si>
  <si>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</si>
  <si>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</si>
  <si>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</si>
  <si>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</si>
  <si>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</si>
  <si>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</si>
  <si>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</si>
  <si>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</si>
  <si>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</si>
  <si>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</si>
  <si>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</si>
  <si>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</si>
  <si>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</si>
  <si>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</si>
  <si>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</si>
  <si>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</si>
  <si>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</si>
  <si>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</si>
  <si>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</si>
  <si>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</si>
  <si>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</si>
  <si>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</si>
  <si>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</si>
  <si>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</si>
  <si>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</si>
  <si>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</si>
  <si>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</si>
  <si>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</si>
  <si>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</si>
  <si>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</si>
  <si>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</si>
  <si>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</si>
  <si>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</si>
  <si>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</si>
  <si>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</si>
  <si>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</si>
  <si>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</si>
  <si>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</si>
  <si>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</si>
  <si>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</si>
  <si>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</si>
  <si>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</si>
  <si>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</si>
  <si>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</si>
  <si>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</si>
  <si>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</si>
  <si>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</si>
  <si>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</si>
  <si>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</si>
  <si>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</si>
  <si>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</si>
  <si>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</si>
  <si>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</si>
  <si>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</si>
  <si>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</si>
  <si>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</si>
  <si>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</si>
  <si>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</si>
  <si>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</si>
  <si>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</si>
  <si>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</si>
  <si>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</si>
  <si>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</si>
  <si>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</si>
  <si>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</si>
  <si>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</si>
  <si>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</si>
  <si>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</si>
  <si>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</si>
  <si>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</si>
  <si>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</si>
  <si>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</si>
  <si>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</si>
  <si>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</si>
  <si>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</si>
  <si>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</si>
  <si>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</si>
  <si>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</si>
  <si>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</si>
  <si>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</si>
  <si>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</si>
  <si>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</si>
  <si>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</si>
  <si>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</si>
  <si>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</si>
  <si>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</si>
  <si>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</si>
  <si>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</si>
  <si>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</si>
  <si>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</si>
  <si>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</si>
  <si>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</si>
  <si>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</si>
  <si>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</si>
  <si>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</si>
  <si>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</si>
  <si>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</si>
  <si>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</si>
  <si>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</si>
  <si>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</si>
  <si>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</si>
  <si>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</si>
  <si>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</si>
  <si>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</si>
  <si>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</si>
  <si>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</si>
  <si>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</si>
  <si>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</si>
  <si>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</si>
  <si>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</si>
  <si>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</si>
  <si>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</si>
  <si>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</si>
  <si>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</si>
  <si>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</si>
  <si>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</si>
  <si>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</si>
  <si>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</si>
  <si>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</si>
  <si>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</si>
  <si>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</si>
  <si>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</si>
  <si>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</si>
  <si>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</si>
  <si>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</si>
  <si>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</si>
  <si>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</si>
  <si>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</si>
  <si>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</si>
  <si>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</si>
  <si>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</si>
  <si>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</si>
  <si>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</si>
  <si>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</si>
  <si>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</si>
  <si>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</si>
  <si>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</si>
  <si>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</si>
  <si>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</si>
  <si>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</si>
  <si>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</si>
  <si>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</si>
  <si>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</si>
  <si>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</si>
  <si>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</si>
  <si>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</si>
  <si>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</si>
  <si>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</si>
  <si>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</si>
  <si>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</si>
  <si>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</si>
  <si>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</si>
  <si>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</si>
  <si>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</si>
  <si>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</si>
  <si>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</si>
  <si>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</si>
  <si>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</si>
  <si>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</si>
  <si>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</si>
  <si>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</si>
  <si>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</si>
  <si>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</si>
  <si>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</si>
  <si>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</si>
  <si>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</si>
  <si>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</si>
  <si>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</si>
  <si>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</si>
  <si>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</si>
  <si>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</si>
  <si>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</si>
  <si>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</si>
  <si>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</si>
  <si>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</si>
  <si>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</si>
  <si>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</si>
  <si>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</si>
  <si>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</si>
  <si>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</si>
  <si>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</si>
  <si>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</si>
  <si>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</si>
  <si>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</si>
  <si>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</si>
  <si>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</si>
  <si>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</si>
  <si>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</si>
  <si>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</si>
  <si>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</si>
  <si>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</si>
  <si>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</si>
  <si>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</si>
  <si>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</si>
  <si>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</si>
  <si>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</si>
  <si>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</si>
  <si>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</si>
  <si>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</si>
  <si>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</si>
  <si>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</si>
  <si>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</si>
  <si>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</si>
  <si>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</si>
  <si>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</si>
  <si>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</si>
  <si>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</si>
  <si>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</si>
  <si>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</si>
  <si>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</si>
  <si>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</si>
  <si>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</si>
  <si>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</si>
  <si>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</si>
  <si>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</si>
  <si>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</si>
  <si>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</si>
  <si>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</si>
  <si>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</si>
  <si>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</si>
  <si>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</si>
  <si>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</si>
  <si>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</si>
  <si>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</si>
  <si>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</si>
  <si>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</si>
  <si>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</si>
  <si>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</si>
  <si>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</si>
  <si>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</si>
  <si>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</si>
  <si>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</si>
  <si>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</si>
  <si>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</si>
  <si>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</si>
  <si>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</si>
  <si>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</si>
  <si>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</si>
  <si>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</si>
  <si>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</si>
  <si>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</si>
  <si>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</si>
  <si>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</si>
  <si>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</si>
  <si>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</si>
  <si>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</si>
  <si>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</si>
  <si>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</si>
  <si>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</si>
  <si>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</si>
  <si>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</si>
  <si>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</si>
  <si>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</si>
  <si>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</si>
  <si>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</si>
  <si>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</si>
  <si>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</si>
  <si>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</si>
  <si>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</si>
  <si>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</si>
  <si>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</si>
  <si>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</si>
  <si>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</si>
  <si>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</si>
  <si>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</si>
  <si>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</si>
  <si>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</si>
  <si>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</si>
  <si>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</si>
  <si>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</si>
  <si>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</si>
  <si>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</si>
  <si>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</si>
  <si>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</si>
  <si>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</si>
  <si>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</si>
  <si>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</si>
  <si>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</si>
  <si>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</si>
  <si>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</si>
  <si>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</si>
  <si>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</si>
  <si>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</si>
  <si>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</si>
  <si>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</si>
  <si>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</si>
  <si>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</si>
  <si>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</si>
  <si>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</si>
  <si>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</si>
  <si>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</si>
  <si>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</si>
  <si>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</si>
  <si>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</si>
  <si>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</si>
  <si>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</si>
  <si>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</si>
  <si>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</si>
  <si>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</si>
  <si>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</si>
  <si>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</si>
  <si>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</si>
  <si>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</si>
  <si>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</si>
  <si>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</si>
  <si>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</si>
  <si>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</si>
  <si>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</si>
  <si>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</si>
  <si>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</si>
  <si>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</si>
  <si>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</si>
  <si>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</si>
  <si>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</si>
  <si>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</si>
  <si>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</si>
  <si>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</si>
  <si>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</si>
  <si>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</si>
  <si>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</si>
  <si>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</si>
  <si>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</si>
  <si>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</si>
  <si>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</si>
  <si>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</si>
  <si>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</si>
  <si>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</si>
  <si>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</si>
  <si>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</si>
  <si>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</si>
  <si>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</si>
  <si>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</si>
  <si>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</si>
  <si>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</si>
  <si>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</si>
  <si>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</si>
  <si>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</si>
  <si>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</si>
  <si>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</si>
  <si>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</si>
  <si>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</si>
  <si>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</si>
  <si>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</si>
  <si>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</si>
  <si>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</si>
  <si>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</si>
  <si>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</si>
  <si>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</si>
  <si>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</si>
  <si>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</si>
  <si>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</si>
  <si>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</si>
  <si>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</si>
  <si>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</si>
  <si>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</si>
  <si>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</si>
  <si>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</si>
  <si>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</si>
  <si>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</si>
  <si>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</si>
  <si>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</si>
  <si>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</si>
  <si>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</si>
  <si>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</si>
  <si>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</si>
  <si>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</si>
  <si>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</si>
  <si>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</si>
  <si>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</si>
  <si>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</si>
  <si>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</si>
  <si>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</si>
  <si>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</si>
  <si>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</si>
  <si>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</si>
  <si>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</si>
  <si>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</si>
  <si>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</si>
  <si>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</si>
  <si>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</si>
  <si>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</si>
  <si>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</si>
  <si>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</si>
  <si>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</si>
  <si>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</si>
  <si>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</si>
  <si>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</si>
  <si>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</si>
  <si>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</si>
  <si>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</si>
  <si>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</si>
  <si>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</si>
  <si>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</si>
  <si>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</si>
  <si>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</si>
  <si>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</si>
  <si>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</si>
  <si>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</si>
  <si>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</si>
  <si>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</si>
  <si>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</si>
  <si>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</si>
  <si>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</si>
  <si>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</si>
  <si>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</si>
  <si>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</si>
  <si>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</si>
  <si>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</si>
  <si>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</si>
  <si>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</si>
  <si>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</si>
  <si>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</si>
  <si>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</si>
  <si>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</si>
  <si>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</si>
  <si>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</si>
  <si>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</si>
  <si>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</si>
  <si>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</si>
  <si>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</si>
  <si>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</si>
  <si>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</si>
  <si>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</si>
  <si>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</si>
  <si>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</si>
  <si>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</si>
  <si>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</si>
  <si>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</si>
  <si>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</si>
  <si>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</si>
  <si>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</si>
  <si>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</si>
  <si>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</si>
  <si>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</si>
  <si>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</si>
  <si>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</si>
  <si>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</si>
  <si>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</si>
  <si>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</si>
  <si>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</si>
  <si>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</si>
  <si>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</si>
  <si>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</si>
  <si>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</si>
  <si>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</si>
  <si>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</si>
  <si>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</si>
  <si>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</si>
  <si>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</si>
  <si>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</si>
  <si>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</si>
  <si>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</si>
  <si>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</si>
  <si>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</si>
  <si>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</si>
  <si>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</si>
  <si>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</si>
  <si>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</si>
  <si>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</si>
  <si>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</si>
  <si>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</si>
  <si>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</si>
  <si>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</si>
  <si>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</si>
  <si>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</si>
  <si>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</si>
  <si>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</si>
  <si>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</si>
  <si>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</si>
  <si>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</si>
  <si>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</si>
  <si>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</si>
  <si>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</si>
  <si>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</si>
  <si>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</si>
  <si>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</si>
  <si>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</si>
  <si>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</si>
  <si>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</si>
  <si>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</si>
  <si>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</si>
  <si>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</si>
  <si>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</si>
  <si>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</si>
  <si>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</si>
  <si>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</si>
  <si>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</si>
  <si>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</si>
  <si>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</si>
  <si>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</si>
  <si>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</si>
  <si>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</si>
  <si>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</si>
  <si>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</si>
  <si>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</si>
  <si>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</si>
  <si>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</si>
  <si>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</si>
  <si>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</si>
  <si>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</si>
  <si>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</si>
  <si>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</si>
  <si>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</si>
  <si>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</si>
  <si>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</si>
  <si>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</si>
  <si>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</si>
  <si>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</si>
  <si>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</si>
  <si>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</si>
  <si>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</si>
  <si>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</si>
  <si>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</si>
  <si>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</si>
  <si>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</si>
  <si>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</si>
  <si>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</si>
  <si>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</si>
  <si>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</si>
  <si>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</si>
  <si>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</si>
  <si>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</si>
  <si>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</si>
  <si>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</si>
  <si>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</si>
  <si>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</si>
  <si>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</si>
  <si>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</si>
  <si>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</si>
  <si>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</si>
  <si>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</si>
  <si>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</si>
  <si>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</si>
  <si>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</si>
  <si>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</si>
  <si>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</si>
  <si>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</si>
  <si>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</si>
  <si>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</si>
  <si>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</si>
  <si>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</si>
  <si>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</si>
  <si>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</si>
  <si>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</si>
  <si>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</si>
  <si>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</si>
  <si>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</si>
  <si>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</si>
  <si>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</si>
  <si>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</si>
  <si>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</si>
  <si>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</si>
  <si>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</si>
  <si>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</si>
  <si>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</si>
  <si>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</si>
  <si>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</si>
  <si>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</si>
  <si>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</si>
  <si>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</si>
  <si>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</si>
  <si>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</si>
  <si>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</si>
  <si>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</si>
  <si>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</si>
  <si>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</si>
  <si>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</si>
  <si>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</si>
  <si>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</si>
  <si>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</si>
  <si>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</si>
  <si>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</si>
  <si>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</si>
  <si>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</si>
  <si>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</si>
  <si>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</si>
  <si>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</si>
  <si>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</si>
  <si>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</si>
  <si>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</si>
  <si>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</si>
  <si>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</si>
  <si>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</si>
  <si>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</si>
  <si>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</si>
  <si>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</si>
  <si>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</si>
  <si>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</si>
  <si>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</si>
  <si>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</si>
  <si>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</si>
  <si>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</si>
  <si>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</si>
  <si>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</si>
  <si>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</si>
  <si>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</si>
  <si>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</si>
  <si>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</si>
  <si>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</si>
  <si>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</si>
  <si>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</si>
  <si>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</si>
  <si>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</si>
  <si>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</si>
  <si>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</si>
  <si>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</si>
  <si>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</si>
  <si>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</si>
  <si>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</si>
  <si>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</si>
  <si>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</si>
  <si>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</si>
  <si>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</si>
  <si>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</si>
  <si>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</si>
  <si>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</si>
  <si>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</si>
  <si>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</si>
  <si>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</si>
  <si>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</si>
  <si>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</si>
  <si>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</si>
  <si>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</si>
  <si>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</si>
  <si>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</si>
  <si>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</si>
  <si>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</si>
  <si>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</si>
  <si>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</si>
  <si>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</si>
  <si>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</si>
  <si>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</si>
  <si>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</si>
  <si>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</si>
  <si>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</si>
  <si>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</si>
  <si>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</si>
  <si>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</si>
  <si>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</si>
  <si>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</si>
  <si>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</si>
  <si>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</si>
  <si>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</si>
  <si>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</si>
  <si>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</si>
  <si>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</si>
  <si>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</si>
  <si>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</si>
  <si>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</si>
  <si>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</si>
  <si>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</si>
  <si>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</si>
  <si>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</si>
  <si>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</si>
  <si>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</si>
  <si>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</si>
  <si>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</si>
  <si>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</si>
  <si>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</si>
  <si>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</si>
  <si>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</si>
  <si>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</si>
  <si>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</si>
  <si>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</si>
  <si>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</si>
  <si>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</si>
  <si>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</si>
  <si>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</si>
  <si>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</si>
  <si>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</si>
  <si>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</si>
  <si>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</si>
  <si>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</si>
  <si>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</si>
  <si>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</si>
  <si>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</si>
  <si>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</si>
  <si>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</si>
  <si>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</si>
  <si>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</si>
  <si>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</si>
  <si>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</si>
  <si>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</si>
  <si>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</si>
  <si>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</si>
  <si>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</si>
  <si>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</si>
  <si>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</si>
  <si>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</si>
  <si>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</si>
  <si>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</si>
  <si>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</si>
  <si>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</si>
  <si>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</si>
  <si>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</si>
  <si>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</si>
  <si>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</si>
  <si>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</si>
  <si>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</si>
  <si>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</si>
  <si>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</si>
  <si>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</si>
  <si>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</si>
  <si>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</si>
  <si>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</si>
  <si>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</si>
  <si>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</si>
  <si>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</si>
  <si>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</si>
  <si>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</si>
  <si>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</si>
  <si>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</si>
  <si>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</si>
  <si>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</si>
  <si>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</si>
  <si>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</si>
  <si>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</si>
  <si>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</si>
  <si>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</si>
  <si>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</si>
  <si>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</si>
  <si>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</si>
  <si>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</si>
  <si>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</si>
  <si>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</si>
  <si>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</si>
  <si>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</si>
  <si>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</si>
  <si>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</si>
  <si>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</si>
  <si>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</si>
  <si>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</si>
  <si>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</si>
  <si>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</si>
  <si>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</si>
  <si>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</si>
  <si>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</si>
  <si>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</si>
  <si>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</si>
  <si>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</si>
  <si>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</si>
  <si>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</si>
  <si>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</si>
  <si>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</si>
  <si>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</si>
  <si>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</si>
  <si>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</si>
  <si>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</si>
  <si>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</si>
  <si>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</si>
  <si>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</si>
  <si>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</si>
  <si>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</si>
  <si>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</si>
  <si>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</si>
  <si>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</si>
  <si>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</si>
  <si>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</si>
  <si>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</si>
  <si>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</si>
  <si>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</si>
  <si>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</si>
  <si>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</si>
  <si>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</si>
  <si>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</si>
  <si>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</si>
  <si>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</si>
  <si>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</si>
  <si>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</si>
  <si>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</si>
  <si>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</si>
  <si>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</si>
  <si>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</si>
  <si>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</si>
  <si>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</si>
  <si>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</si>
  <si>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</si>
  <si>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</si>
  <si>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</si>
  <si>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</si>
  <si>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</si>
  <si>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</si>
  <si>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</si>
  <si>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</si>
  <si>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</si>
  <si>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</si>
  <si>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</si>
  <si>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</si>
  <si>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</si>
  <si>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</si>
  <si>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</si>
  <si>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</si>
  <si>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</si>
  <si>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</si>
  <si>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</si>
  <si>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</si>
  <si>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</si>
  <si>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</si>
  <si>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</si>
  <si>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</si>
  <si>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</si>
  <si>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</si>
  <si>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</si>
  <si>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</si>
  <si>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</si>
  <si>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</si>
  <si>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</si>
  <si>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</si>
  <si>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</si>
  <si>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</si>
  <si>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</si>
  <si>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</si>
  <si>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</si>
  <si>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</si>
  <si>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</si>
  <si>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</si>
  <si>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</si>
  <si>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</si>
  <si>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</si>
  <si>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</si>
  <si>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</si>
  <si>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</si>
  <si>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</si>
  <si>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</si>
  <si>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</si>
  <si>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</si>
  <si>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</si>
  <si>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</si>
  <si>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</si>
  <si>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</si>
  <si>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</si>
  <si>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</si>
  <si>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</si>
  <si>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</si>
  <si>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</si>
  <si>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</si>
  <si>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</si>
  <si>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</si>
  <si>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</si>
  <si>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</si>
  <si>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</si>
  <si>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</si>
  <si>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</si>
  <si>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</si>
  <si>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</si>
  <si>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</si>
  <si>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</si>
  <si>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</si>
  <si>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</si>
  <si>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</si>
  <si>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</si>
  <si>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</si>
  <si>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</si>
  <si>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</si>
  <si>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</si>
  <si>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</si>
  <si>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</si>
  <si>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</si>
  <si>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</si>
  <si>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</si>
  <si>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</si>
  <si>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</si>
  <si>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</si>
  <si>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</si>
  <si>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</si>
  <si>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</si>
  <si>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</si>
  <si>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</si>
  <si>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</si>
  <si>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</si>
  <si>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</si>
  <si>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</si>
  <si>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</si>
  <si>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</si>
  <si>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</si>
  <si>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</si>
  <si>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</si>
  <si>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</si>
  <si>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</si>
  <si>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</si>
  <si>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</si>
  <si>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</si>
  <si>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</si>
  <si>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</si>
  <si>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</si>
  <si>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</si>
  <si>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</si>
  <si>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</si>
  <si>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</si>
  <si>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</si>
  <si>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</si>
  <si>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</si>
  <si>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</si>
  <si>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</si>
  <si>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</si>
  <si>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</si>
  <si>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</si>
  <si>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</si>
  <si>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</si>
  <si>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</si>
  <si>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</si>
  <si>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</si>
  <si>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</si>
  <si>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</si>
  <si>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</si>
  <si>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</si>
  <si>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</si>
  <si>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</si>
  <si>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</si>
  <si>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</si>
  <si>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</si>
  <si>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</si>
  <si>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</si>
  <si>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</si>
  <si>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</si>
  <si>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</si>
  <si>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</si>
  <si>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</si>
  <si>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</si>
  <si>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</si>
  <si>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</si>
  <si>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</si>
  <si>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</si>
  <si>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</si>
  <si>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</si>
  <si>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</si>
  <si>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</si>
  <si>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</si>
  <si>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</si>
  <si>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</si>
  <si>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</si>
  <si>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</si>
  <si>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</si>
  <si>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</si>
  <si>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</si>
  <si>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</si>
  <si>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</si>
  <si>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</si>
  <si>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</si>
  <si>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</si>
  <si>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</si>
  <si>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</si>
  <si>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</si>
  <si>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</si>
  <si>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</si>
  <si>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</si>
  <si>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</si>
  <si>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</si>
  <si>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</si>
  <si>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</si>
  <si>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</si>
  <si>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</si>
  <si>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</si>
  <si>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</si>
  <si>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</si>
  <si>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</si>
  <si>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</si>
  <si>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</si>
  <si>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</si>
  <si>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</si>
  <si>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</si>
  <si>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</si>
  <si>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</si>
  <si>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</si>
  <si>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</si>
  <si>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</si>
  <si>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</si>
  <si>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</si>
  <si>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</si>
  <si>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</si>
  <si>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</si>
  <si>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</si>
  <si>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</si>
  <si>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</si>
  <si>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</si>
  <si>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</si>
  <si>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</si>
  <si>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</si>
  <si>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</si>
  <si>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</si>
  <si>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</si>
  <si>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</si>
  <si>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</si>
  <si>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</si>
  <si>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</si>
  <si>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</si>
  <si>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</si>
  <si>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</si>
  <si>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</si>
  <si>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</si>
  <si>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</si>
  <si>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</si>
  <si>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</si>
  <si>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</si>
  <si>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</si>
  <si>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</si>
  <si>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</si>
  <si>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</si>
  <si>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</si>
  <si>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</si>
  <si>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</si>
  <si>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</si>
  <si>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</si>
  <si>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</si>
  <si>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</si>
  <si>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</si>
  <si>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</si>
  <si>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</si>
  <si>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</si>
  <si>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</si>
  <si>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</si>
  <si>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</si>
  <si>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</si>
  <si>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</si>
  <si>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</si>
  <si>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</si>
  <si>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</si>
  <si>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</si>
  <si>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</si>
  <si>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</si>
  <si>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</si>
  <si>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</si>
  <si>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</si>
  <si>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</si>
  <si>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</si>
  <si>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</si>
  <si>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</si>
  <si>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</si>
  <si>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</si>
  <si>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</si>
  <si>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</si>
  <si>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</si>
  <si>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</si>
  <si>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</si>
  <si>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</si>
  <si>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</si>
  <si>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</si>
  <si>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</si>
  <si>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</si>
  <si>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</si>
  <si>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</si>
  <si>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</si>
  <si>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</si>
  <si>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</si>
  <si>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</si>
  <si>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</si>
  <si>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</si>
  <si>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</si>
  <si>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</si>
  <si>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</si>
  <si>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</si>
  <si>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</si>
  <si>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</si>
  <si>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</si>
  <si>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</si>
  <si>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</si>
  <si>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</si>
  <si>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</si>
  <si>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</si>
  <si>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</si>
  <si>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</si>
  <si>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</si>
  <si>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</si>
  <si>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</si>
  <si>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</si>
  <si>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</si>
  <si>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</si>
  <si>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</si>
  <si>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</si>
  <si>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</si>
  <si>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</si>
  <si>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</si>
  <si>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</si>
  <si>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</si>
  <si>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</si>
  <si>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</si>
  <si>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</si>
  <si>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</si>
  <si>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</si>
  <si>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</si>
  <si>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</si>
  <si>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</si>
  <si>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</si>
  <si>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</si>
  <si>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</si>
  <si>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</si>
  <si>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</si>
  <si>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</si>
  <si>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</si>
  <si>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</si>
  <si>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</si>
  <si>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</si>
  <si>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</si>
  <si>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</si>
  <si>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</si>
  <si>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</si>
  <si>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</si>
  <si>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</si>
  <si>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</si>
  <si>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</si>
  <si>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</si>
  <si>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</si>
  <si>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</si>
  <si>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</si>
  <si>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</si>
  <si>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</si>
  <si>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</si>
  <si>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</si>
  <si>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</si>
  <si>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</si>
  <si>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</si>
  <si>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</si>
  <si>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</si>
  <si>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</si>
  <si>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</si>
  <si>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</si>
  <si>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</si>
  <si>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</si>
  <si>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</si>
  <si>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</si>
  <si>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</si>
  <si>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</si>
  <si>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</si>
  <si>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</si>
  <si>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</si>
  <si>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</si>
  <si>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</si>
  <si>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</si>
  <si>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</si>
  <si>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</si>
  <si>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</si>
  <si>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</si>
  <si>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</si>
  <si>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</si>
  <si>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</si>
  <si>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</si>
  <si>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</si>
  <si>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</si>
  <si>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</si>
  <si>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</si>
  <si>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</si>
  <si>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</si>
  <si>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</si>
  <si>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</si>
  <si>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</si>
  <si>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</si>
  <si>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</si>
  <si>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</si>
  <si>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</si>
  <si>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</si>
  <si>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</si>
  <si>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</si>
  <si>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</si>
  <si>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</si>
  <si>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</si>
  <si>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</si>
  <si>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</si>
  <si>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</si>
  <si>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</si>
  <si>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</si>
  <si>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</si>
  <si>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</si>
  <si>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</si>
  <si>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</si>
  <si>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</si>
  <si>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</si>
  <si>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</si>
  <si>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</si>
  <si>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</si>
  <si>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</si>
  <si>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</si>
  <si>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</si>
  <si>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</si>
  <si>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</si>
  <si>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</si>
  <si>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</si>
  <si>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</si>
  <si>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</si>
  <si>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</si>
  <si>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</si>
  <si>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</si>
  <si>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</si>
  <si>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</si>
  <si>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</si>
  <si>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</si>
  <si>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</si>
  <si>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</si>
  <si>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</si>
  <si>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</si>
  <si>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</si>
  <si>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</si>
  <si>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</si>
  <si>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</si>
  <si>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</si>
  <si>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</si>
  <si>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</si>
  <si>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</si>
  <si>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</si>
  <si>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</si>
  <si>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</si>
  <si>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</si>
  <si>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</si>
  <si>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</si>
  <si>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</si>
  <si>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</si>
  <si>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</si>
  <si>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</si>
  <si>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</si>
  <si>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</si>
  <si>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</si>
  <si>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</si>
  <si>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</si>
  <si>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</si>
  <si>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</si>
  <si>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</si>
  <si>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</si>
  <si>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</si>
  <si>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</si>
  <si>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</si>
  <si>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</si>
  <si>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</si>
  <si>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</si>
  <si>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</si>
  <si>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</si>
  <si>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</si>
  <si>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</si>
  <si>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</si>
  <si>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</si>
  <si>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</si>
  <si>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</si>
  <si>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</si>
  <si>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</si>
  <si>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</si>
  <si>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</si>
  <si>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</si>
  <si>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</si>
  <si>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</si>
  <si>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</si>
  <si>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</si>
  <si>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</si>
  <si>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</si>
  <si>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</si>
  <si>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</si>
  <si>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</si>
  <si>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</si>
  <si>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</si>
  <si>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</si>
  <si>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</si>
  <si>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</si>
  <si>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</si>
  <si>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</si>
  <si>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</si>
  <si>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</si>
  <si>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</si>
  <si>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</si>
  <si>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</si>
  <si>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</si>
  <si>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</si>
  <si>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</si>
  <si>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</si>
  <si>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</si>
  <si>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</si>
  <si>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</si>
  <si>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</si>
  <si>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</si>
  <si>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</si>
  <si>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</si>
  <si>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</si>
  <si>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</si>
  <si>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</si>
  <si>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</si>
  <si>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</si>
  <si>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</si>
  <si>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</si>
  <si>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</si>
  <si>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</si>
  <si>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</si>
  <si>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</si>
  <si>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</si>
  <si>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</si>
  <si>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</si>
  <si>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</si>
  <si>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</si>
  <si>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</si>
  <si>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</si>
  <si>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</si>
  <si>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</si>
  <si>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</si>
  <si>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</si>
  <si>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</si>
  <si>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</si>
  <si>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</si>
  <si>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</si>
  <si>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</si>
  <si>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</si>
  <si>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</si>
  <si>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</si>
  <si>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</si>
  <si>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</si>
  <si>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</si>
  <si>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</si>
  <si>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</si>
  <si>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</si>
  <si>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</si>
  <si>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</si>
  <si>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</si>
  <si>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</si>
  <si>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</si>
  <si>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</si>
  <si>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</si>
  <si>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</si>
  <si>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</si>
  <si>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</si>
  <si>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</si>
  <si>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</si>
  <si>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</si>
  <si>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</si>
  <si>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</si>
  <si>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</si>
  <si>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</si>
  <si>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</si>
  <si>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</si>
  <si>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</si>
  <si>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</si>
  <si>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</si>
  <si>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</si>
  <si>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</si>
  <si>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</si>
  <si>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</si>
  <si>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</si>
  <si>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</si>
  <si>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</si>
  <si>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</si>
  <si>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</si>
  <si>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</si>
  <si>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</si>
  <si>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</si>
  <si>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</si>
  <si>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</si>
  <si>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</si>
  <si>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</si>
  <si>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</si>
  <si>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</si>
  <si>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</si>
  <si>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</si>
  <si>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</si>
  <si>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</si>
  <si>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</si>
  <si>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</si>
  <si>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</si>
  <si>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</si>
  <si>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</si>
  <si>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</si>
  <si>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</si>
  <si>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</si>
  <si>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</si>
  <si>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</si>
  <si>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</si>
  <si>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</si>
  <si>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</si>
  <si>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</si>
  <si>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</si>
  <si>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</si>
  <si>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</si>
  <si>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</si>
  <si>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</si>
  <si>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</si>
  <si>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</si>
  <si>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</si>
  <si>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</si>
  <si>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</si>
  <si>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</si>
  <si>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</si>
  <si>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</si>
  <si>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</si>
  <si>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</si>
  <si>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</si>
  <si>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</si>
  <si>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</si>
  <si>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</si>
  <si>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</si>
  <si>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</si>
  <si>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</si>
  <si>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</si>
  <si>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</si>
  <si>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</si>
  <si>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</si>
  <si>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</si>
  <si>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</si>
  <si>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</si>
  <si>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</si>
  <si>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</si>
  <si>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</si>
  <si>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</si>
  <si>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</si>
  <si>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</si>
  <si>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</si>
  <si>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</si>
  <si>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</si>
  <si>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</si>
  <si>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</si>
  <si>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</si>
  <si>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</si>
  <si>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</si>
  <si>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</si>
  <si>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</si>
  <si>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</si>
  <si>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</si>
  <si>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</si>
  <si>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</si>
  <si>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</si>
  <si>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</si>
  <si>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</si>
  <si>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</si>
  <si>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</si>
  <si>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</si>
  <si>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</si>
  <si>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</si>
  <si>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</si>
  <si>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</si>
  <si>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</si>
  <si>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</si>
  <si>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</si>
  <si>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</si>
  <si>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</si>
  <si>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</si>
  <si>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</si>
  <si>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</si>
  <si>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</si>
  <si>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</si>
  <si>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</si>
  <si>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</si>
  <si>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</si>
  <si>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</si>
  <si>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</si>
  <si>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</si>
  <si>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</si>
  <si>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</si>
  <si>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</si>
  <si>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</si>
  <si>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</si>
  <si>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</si>
  <si>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</si>
  <si>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</si>
  <si>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</si>
  <si>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</si>
  <si>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</si>
  <si>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</si>
  <si>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</si>
  <si>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</si>
  <si>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</si>
  <si>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</si>
  <si>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</si>
  <si>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</si>
  <si>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</si>
  <si>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</si>
  <si>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</si>
  <si>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</si>
  <si>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</si>
  <si>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</si>
  <si>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</si>
  <si>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</si>
  <si>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</si>
  <si>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</si>
  <si>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</si>
  <si>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</si>
  <si>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</si>
  <si>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</si>
  <si>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</si>
  <si>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</si>
  <si>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</si>
  <si>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</si>
  <si>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</si>
  <si>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</si>
  <si>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</si>
  <si>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</si>
  <si>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</si>
  <si>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</si>
  <si>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</si>
  <si>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</si>
  <si>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</si>
  <si>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</si>
  <si>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</si>
  <si>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</si>
  <si>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</si>
  <si>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</si>
  <si>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</si>
  <si>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</si>
  <si>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</si>
  <si>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</si>
  <si>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</si>
  <si>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</si>
  <si>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</si>
  <si>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</si>
  <si>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</si>
  <si>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</si>
  <si>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</si>
  <si>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</si>
  <si>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</si>
  <si>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</si>
  <si>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</si>
  <si>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</si>
  <si>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</si>
  <si>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</si>
  <si>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</si>
  <si>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</si>
  <si>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</si>
  <si>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</si>
  <si>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</si>
  <si>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</si>
  <si>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</si>
  <si>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</si>
  <si>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</si>
  <si>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</si>
  <si>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</si>
  <si>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</si>
  <si>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</si>
  <si>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</si>
  <si>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</si>
  <si>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</si>
  <si>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</si>
  <si>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</si>
  <si>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</si>
  <si>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</si>
  <si>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</si>
  <si>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</si>
  <si>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</si>
  <si>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</si>
  <si>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</si>
  <si>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</si>
  <si>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</si>
  <si>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</si>
  <si>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</si>
  <si>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</si>
  <si>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</si>
  <si>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</si>
  <si>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</si>
  <si>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</si>
  <si>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</si>
  <si>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</si>
  <si>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</si>
  <si>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</si>
  <si>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</si>
  <si>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</si>
  <si>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</si>
  <si>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</si>
  <si>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</si>
  <si>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</si>
  <si>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</si>
  <si>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</si>
  <si>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</si>
  <si>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</si>
  <si>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</si>
  <si>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</si>
  <si>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</si>
  <si>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</si>
  <si>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</si>
  <si>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</si>
  <si>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</si>
  <si>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</si>
  <si>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</si>
  <si>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</si>
  <si>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</si>
  <si>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</si>
  <si>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</si>
  <si>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</si>
  <si>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</si>
  <si>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</si>
  <si>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</si>
  <si>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</si>
  <si>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</si>
  <si>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</si>
  <si>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</si>
  <si>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</si>
  <si>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</si>
  <si>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</si>
  <si>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</si>
  <si>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</si>
  <si>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</si>
  <si>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</si>
  <si>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</si>
  <si>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</si>
  <si>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</si>
  <si>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</si>
  <si>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</si>
  <si>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</si>
  <si>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</si>
  <si>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</si>
  <si>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</si>
  <si>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</si>
  <si>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</si>
  <si>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</si>
  <si>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</si>
  <si>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</si>
  <si>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</si>
  <si>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</si>
  <si>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</si>
  <si>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</si>
  <si>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</si>
  <si>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</si>
  <si>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</si>
  <si>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</si>
  <si>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</si>
  <si>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</si>
  <si>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</si>
  <si>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</si>
  <si>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</si>
  <si>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</si>
  <si>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</si>
  <si>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</si>
  <si>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</si>
  <si>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</si>
  <si>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</si>
  <si>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</si>
  <si>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</si>
  <si>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</si>
  <si>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</si>
  <si>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</si>
  <si>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</si>
  <si>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</si>
  <si>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</si>
  <si>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</si>
  <si>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</si>
  <si>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</si>
  <si>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</si>
  <si>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</si>
  <si>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</si>
  <si>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</si>
  <si>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</si>
  <si>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</si>
  <si>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</si>
  <si>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</si>
  <si>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</si>
  <si>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</si>
  <si>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</si>
  <si>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</si>
  <si>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</si>
  <si>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</si>
  <si>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</si>
  <si>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</si>
  <si>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</si>
  <si>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</si>
  <si>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</si>
  <si>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</si>
  <si>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</si>
  <si>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</si>
  <si>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</si>
  <si>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</si>
  <si>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</si>
  <si>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</si>
  <si>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</si>
  <si>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</si>
  <si>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</si>
  <si>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</si>
  <si>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</si>
  <si>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</si>
  <si>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</si>
  <si>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</si>
  <si>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</si>
  <si>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</si>
  <si>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</si>
  <si>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</si>
  <si>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</si>
  <si>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</si>
  <si>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</si>
  <si>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</si>
  <si>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</si>
  <si>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</si>
  <si>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</si>
  <si>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</si>
  <si>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</si>
  <si>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</si>
  <si>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</si>
  <si>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</si>
  <si>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</si>
  <si>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</si>
  <si>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</si>
  <si>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</si>
  <si>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</si>
  <si>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</si>
  <si>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</si>
  <si>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</si>
  <si>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</si>
  <si>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</si>
  <si>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</si>
  <si>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</si>
  <si>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</si>
  <si>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</si>
  <si>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</si>
  <si>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</si>
  <si>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</si>
  <si>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</si>
  <si>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</si>
  <si>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</si>
  <si>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</si>
  <si>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</si>
  <si>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</si>
  <si>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</si>
  <si>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</si>
  <si>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</si>
  <si>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</si>
  <si>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</si>
  <si>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</si>
  <si>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</si>
  <si>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</si>
  <si>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</si>
  <si>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</si>
  <si>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</si>
  <si>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</si>
  <si>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</si>
  <si>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</si>
  <si>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</si>
  <si>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</si>
  <si>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</si>
  <si>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</si>
  <si>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</si>
  <si>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</si>
  <si>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</si>
  <si>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</si>
  <si>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</si>
  <si>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</si>
  <si>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</si>
  <si>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</si>
  <si>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</si>
  <si>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</si>
  <si>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</si>
  <si>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</si>
  <si>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</si>
  <si>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</si>
  <si>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</si>
  <si>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</si>
  <si>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</si>
  <si>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</si>
  <si>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</si>
  <si>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</si>
  <si>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</si>
  <si>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</si>
  <si>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</si>
  <si>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</si>
  <si>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</si>
  <si>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</si>
  <si>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</si>
  <si>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</si>
  <si>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</si>
  <si>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</si>
  <si>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</si>
  <si>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</si>
  <si>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</si>
  <si>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</si>
  <si>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</si>
  <si>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</si>
  <si>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</si>
  <si>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</si>
  <si>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</si>
  <si>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</si>
  <si>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</si>
  <si>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</si>
  <si>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</si>
  <si>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</si>
  <si>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</si>
  <si>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</si>
  <si>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</si>
  <si>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</si>
  <si>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</si>
  <si>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</si>
  <si>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</si>
  <si>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</si>
  <si>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</si>
  <si>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</si>
  <si>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</si>
  <si>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</si>
  <si>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</si>
  <si>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</si>
  <si>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</si>
  <si>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</si>
  <si>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</si>
  <si>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</si>
  <si>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</si>
  <si>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</si>
  <si>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</si>
  <si>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</si>
  <si>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</si>
  <si>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</si>
  <si>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</si>
  <si>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</si>
  <si>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</si>
  <si>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</si>
  <si>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</si>
  <si>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</si>
  <si>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</si>
  <si>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</si>
  <si>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</si>
  <si>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</si>
  <si>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</si>
  <si>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</si>
  <si>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</si>
  <si>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</si>
  <si>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</si>
  <si>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</si>
  <si>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</si>
  <si>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</si>
  <si>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</si>
  <si>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</si>
  <si>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</si>
  <si>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</si>
  <si>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</si>
  <si>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</si>
  <si>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</si>
  <si>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</si>
  <si>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</si>
  <si>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</si>
  <si>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</si>
  <si>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</si>
  <si>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</si>
  <si>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</si>
  <si>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</si>
  <si>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</si>
  <si>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</si>
  <si>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</si>
  <si>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</si>
  <si>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</si>
  <si>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</si>
  <si>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</si>
  <si>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</si>
  <si>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</si>
  <si>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</si>
  <si>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</si>
  <si>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</si>
  <si>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</si>
  <si>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</si>
  <si>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</si>
  <si>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</si>
  <si>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</si>
  <si>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</si>
  <si>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</si>
  <si>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</si>
  <si>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</si>
  <si>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</si>
  <si>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</si>
  <si>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</si>
  <si>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</si>
  <si>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</si>
  <si>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</si>
  <si>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</si>
  <si>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</si>
  <si>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</si>
  <si>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</si>
  <si>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</si>
  <si>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</si>
  <si>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</si>
  <si>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</si>
  <si>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</si>
  <si>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</si>
  <si>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</si>
  <si>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</si>
  <si>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</si>
  <si>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</si>
  <si>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</si>
  <si>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</si>
  <si>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</si>
  <si>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</si>
  <si>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</si>
  <si>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</si>
  <si>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</si>
  <si>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</si>
  <si>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</si>
  <si>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</si>
  <si>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</si>
  <si>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</si>
  <si>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</si>
  <si>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</si>
  <si>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</si>
  <si>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</si>
  <si>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</si>
  <si>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</si>
  <si>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</si>
  <si>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</si>
  <si>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</si>
  <si>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</si>
  <si>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</si>
  <si>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</si>
  <si>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</si>
  <si>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</si>
  <si>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</si>
  <si>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</si>
  <si>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</si>
  <si>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</si>
  <si>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</si>
  <si>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</si>
  <si>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</si>
  <si>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</si>
  <si>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</si>
  <si>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</si>
  <si>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</si>
  <si>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</si>
  <si>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</si>
  <si>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</si>
  <si>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</si>
  <si>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</si>
  <si>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</si>
  <si>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</si>
  <si>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</si>
  <si>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</si>
  <si>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</si>
  <si>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</si>
  <si>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</si>
  <si>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</si>
  <si>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</si>
  <si>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</si>
  <si>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</si>
  <si>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</si>
  <si>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</si>
  <si>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</si>
  <si>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</si>
  <si>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</si>
  <si>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</si>
  <si>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</si>
  <si>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</si>
  <si>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</si>
  <si>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</si>
  <si>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</si>
  <si>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</si>
  <si>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</si>
  <si>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</si>
  <si>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</si>
  <si>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</si>
  <si>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</si>
  <si>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</si>
  <si>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</si>
  <si>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</si>
  <si>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</si>
  <si>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</si>
  <si>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</si>
  <si>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</si>
  <si>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</si>
  <si>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</si>
  <si>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</si>
  <si>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</si>
  <si>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</si>
  <si>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</si>
  <si>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</si>
  <si>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</si>
  <si>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</si>
  <si>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</si>
  <si>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</si>
  <si>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</si>
  <si>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</si>
  <si>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</si>
  <si>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</si>
  <si>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</si>
  <si>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</si>
  <si>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</si>
  <si>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</si>
  <si>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</si>
  <si>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</si>
  <si>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</si>
  <si>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</si>
  <si>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</si>
  <si>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</si>
  <si>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</si>
  <si>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</si>
  <si>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</si>
  <si>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</si>
  <si>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</si>
  <si>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</si>
  <si>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</si>
  <si>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</si>
  <si>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</si>
  <si>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</si>
  <si>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</si>
  <si>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</si>
  <si>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</si>
  <si>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</si>
  <si>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</si>
  <si>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</si>
  <si>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</si>
  <si>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</si>
  <si>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</si>
  <si>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</si>
  <si>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</si>
  <si>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</si>
  <si>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</si>
  <si>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</si>
  <si>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</si>
  <si>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</si>
  <si>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</si>
  <si>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</si>
  <si>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</si>
  <si>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</si>
  <si>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</si>
  <si>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</si>
  <si>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</si>
  <si>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</si>
  <si>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</si>
  <si>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</si>
  <si>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</si>
  <si>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</si>
  <si>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</si>
  <si>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</si>
  <si>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</si>
  <si>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</si>
  <si>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</si>
  <si>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</si>
  <si>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</si>
  <si>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</si>
  <si>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</si>
  <si>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</si>
  <si>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</si>
  <si>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</si>
  <si>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</si>
  <si>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</si>
  <si>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</si>
  <si>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</si>
  <si>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</si>
  <si>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</si>
  <si>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</si>
  <si>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</si>
  <si>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</si>
  <si>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</si>
  <si>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</si>
  <si>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</si>
  <si>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</si>
  <si>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</si>
  <si>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</si>
  <si>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</si>
  <si>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</si>
  <si>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</si>
  <si>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</si>
  <si>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</si>
  <si>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</si>
  <si>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</si>
  <si>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</si>
  <si>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</si>
  <si>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</si>
  <si>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</si>
  <si>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</si>
  <si>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</si>
  <si>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</si>
  <si>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</si>
  <si>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</si>
  <si>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</si>
  <si>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</si>
  <si>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</si>
  <si>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</si>
  <si>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</si>
  <si>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</si>
  <si>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</si>
  <si>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</si>
  <si>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</si>
  <si>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</si>
  <si>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</si>
  <si>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</si>
  <si>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</si>
  <si>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</si>
  <si>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</si>
  <si>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</si>
  <si>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</si>
  <si>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</si>
  <si>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</si>
  <si>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</si>
  <si>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</si>
  <si>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</si>
  <si>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</si>
  <si>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</si>
  <si>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</si>
  <si>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</si>
  <si>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</si>
  <si>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</si>
  <si>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</si>
  <si>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</si>
  <si>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</si>
  <si>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</si>
  <si>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</si>
  <si>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</si>
  <si>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</si>
  <si>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</si>
  <si>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</si>
  <si>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</si>
  <si>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</si>
  <si>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</si>
  <si>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</si>
  <si>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</si>
  <si>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</si>
  <si>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</si>
  <si>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</si>
  <si>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</si>
  <si>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</si>
  <si>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</si>
  <si>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</si>
  <si>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</si>
  <si>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</si>
  <si>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</si>
  <si>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</si>
  <si>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</si>
  <si>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</si>
  <si>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</si>
  <si>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</si>
  <si>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</si>
  <si>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</si>
  <si>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</si>
  <si>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</si>
  <si>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</si>
  <si>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</si>
  <si>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</si>
  <si>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</si>
  <si>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</si>
  <si>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</si>
  <si>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</si>
  <si>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</si>
  <si>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</si>
  <si>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</si>
  <si>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</si>
  <si>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</si>
  <si>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</si>
  <si>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</si>
  <si>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</si>
  <si>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</si>
  <si>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</si>
  <si>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</si>
  <si>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</si>
  <si>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</si>
  <si>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</si>
  <si>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</si>
  <si>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</si>
  <si>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</si>
  <si>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</si>
  <si>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</si>
  <si>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</si>
  <si>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</si>
  <si>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</si>
  <si>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</si>
  <si>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</si>
  <si>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</si>
  <si>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</si>
  <si>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</si>
  <si>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</si>
  <si>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</si>
  <si>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</si>
  <si>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</si>
  <si>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</si>
  <si>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</si>
  <si>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</si>
  <si>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</si>
  <si>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</si>
  <si>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</si>
  <si>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</si>
  <si>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</si>
  <si>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</si>
  <si>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</si>
  <si>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</si>
  <si>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</si>
  <si>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</si>
  <si>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</si>
  <si>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</si>
  <si>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</si>
  <si>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</si>
  <si>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</si>
  <si>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</si>
  <si>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</si>
  <si>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</si>
  <si>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</si>
  <si>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</si>
  <si>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</si>
  <si>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</si>
  <si>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</si>
  <si>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</si>
  <si>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</si>
  <si>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</si>
  <si>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</si>
  <si>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</si>
  <si>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</si>
  <si>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</si>
  <si>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</si>
  <si>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</si>
  <si>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</si>
  <si>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</si>
  <si>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</si>
  <si>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</si>
  <si>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</si>
  <si>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</si>
  <si>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</si>
  <si>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</si>
  <si>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</si>
  <si>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</si>
  <si>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</si>
  <si>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</si>
  <si>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</si>
  <si>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</si>
  <si>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</si>
  <si>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</si>
  <si>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</si>
  <si>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</si>
  <si>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</si>
  <si>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</si>
  <si>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</si>
  <si>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</si>
  <si>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</si>
  <si>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</si>
  <si>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</si>
  <si>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</si>
  <si>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</si>
  <si>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</si>
  <si>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</si>
  <si>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</si>
  <si>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</si>
  <si>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</si>
  <si>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</si>
  <si>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</si>
  <si>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</si>
  <si>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</si>
  <si>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</si>
  <si>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</si>
  <si>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</si>
  <si>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</si>
  <si>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</si>
  <si>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</si>
  <si>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</si>
  <si>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</si>
  <si>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</si>
  <si>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</si>
  <si>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</si>
  <si>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</si>
  <si>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</si>
  <si>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</si>
  <si>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</si>
  <si>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</si>
  <si>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</si>
  <si>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</si>
  <si>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</si>
  <si>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</si>
  <si>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</si>
  <si>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</si>
  <si>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</si>
  <si>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</si>
  <si>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</si>
  <si>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</si>
  <si>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</si>
  <si>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</si>
  <si>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</si>
  <si>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</si>
  <si>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</si>
  <si>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</si>
  <si>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</si>
  <si>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</si>
  <si>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</si>
  <si>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</si>
  <si>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</si>
  <si>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</si>
  <si>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</si>
  <si>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</si>
  <si>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</si>
  <si>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</si>
  <si>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</si>
  <si>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</si>
  <si>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</si>
  <si>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</si>
  <si>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</si>
  <si>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</si>
  <si>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</si>
  <si>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</si>
  <si>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</si>
  <si>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</si>
  <si>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</si>
  <si>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</si>
  <si>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</si>
  <si>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</si>
  <si>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</si>
  <si>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</si>
  <si>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</si>
  <si>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</si>
  <si>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</si>
  <si>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</si>
  <si>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</si>
  <si>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</si>
  <si>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</si>
  <si>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</si>
  <si>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</si>
  <si>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</si>
  <si>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</si>
  <si>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</si>
  <si>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</si>
  <si>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</si>
  <si>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</si>
  <si>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</si>
  <si>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</si>
  <si>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</si>
  <si>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</si>
  <si>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</si>
  <si>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</si>
  <si>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</si>
  <si>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</si>
  <si>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</si>
  <si>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</si>
  <si>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</si>
  <si>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</si>
  <si>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</si>
  <si>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</si>
  <si>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</si>
  <si>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</si>
  <si>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</si>
  <si>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</si>
  <si>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</si>
  <si>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</si>
  <si>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</si>
  <si>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</si>
  <si>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</si>
  <si>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</si>
  <si>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</si>
  <si>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</si>
  <si>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</si>
  <si>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</si>
  <si>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</si>
  <si>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</si>
  <si>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</si>
  <si>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</si>
  <si>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</si>
  <si>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</si>
  <si>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</si>
  <si>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</si>
  <si>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</si>
  <si>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</si>
  <si>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</si>
  <si>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</si>
  <si>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</si>
  <si>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</si>
  <si>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</si>
  <si>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</si>
  <si>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</si>
  <si>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</si>
  <si>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</si>
  <si>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</si>
  <si>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</si>
  <si>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</si>
  <si>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</si>
  <si>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</si>
  <si>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</si>
  <si>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</si>
  <si>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</si>
  <si>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</si>
  <si>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</si>
  <si>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</si>
  <si>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</si>
  <si>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</si>
  <si>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</si>
  <si>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</si>
  <si>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</si>
  <si>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</si>
  <si>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</si>
  <si>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</si>
  <si>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</si>
  <si>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</si>
  <si>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</si>
  <si>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</si>
  <si>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</si>
  <si>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</si>
  <si>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</si>
  <si>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</si>
  <si>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</si>
  <si>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</si>
  <si>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</si>
  <si>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</si>
  <si>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</si>
  <si>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</si>
  <si>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</si>
  <si>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</si>
  <si>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</si>
  <si>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</si>
  <si>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</si>
  <si>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</si>
  <si>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</si>
  <si>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</si>
  <si>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</si>
  <si>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</si>
  <si>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</si>
  <si>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</si>
  <si>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</si>
  <si>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</si>
  <si>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</si>
  <si>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</si>
  <si>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</si>
  <si>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</si>
  <si>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</si>
  <si>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</si>
  <si>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</si>
  <si>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</si>
  <si>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</si>
  <si>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</si>
  <si>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</si>
  <si>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</si>
  <si>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</si>
  <si>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</si>
  <si>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</si>
  <si>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</si>
  <si>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</si>
  <si>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</si>
  <si>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</si>
  <si>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</si>
  <si>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</si>
  <si>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</si>
  <si>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</si>
  <si>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</si>
  <si>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</si>
  <si>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</si>
  <si>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</si>
  <si>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</si>
  <si>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</si>
  <si>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</si>
  <si>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</si>
  <si>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</si>
  <si>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</si>
  <si>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</si>
  <si>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</si>
  <si>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</si>
  <si>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</si>
  <si>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</si>
  <si>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</si>
  <si>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</si>
  <si>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</si>
  <si>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</si>
  <si>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</si>
  <si>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</si>
  <si>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</si>
  <si>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</si>
  <si>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</si>
  <si>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</si>
  <si>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</si>
  <si>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</si>
  <si>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</si>
  <si>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</si>
  <si>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</si>
  <si>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</si>
  <si>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</si>
  <si>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</si>
  <si>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</si>
  <si>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</si>
  <si>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</si>
  <si>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</si>
  <si>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</si>
  <si>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</si>
  <si>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</si>
  <si>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</si>
  <si>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</si>
  <si>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</si>
  <si>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</si>
  <si>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</si>
  <si>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</si>
  <si>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</si>
  <si>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</si>
  <si>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</si>
  <si>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</si>
  <si>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</si>
  <si>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</si>
  <si>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</si>
  <si>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</si>
  <si>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</si>
  <si>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</si>
  <si>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</si>
  <si>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</si>
  <si>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</si>
  <si>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</si>
  <si>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</si>
  <si>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</si>
  <si>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</si>
  <si>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</si>
  <si>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</si>
  <si>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</si>
  <si>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</si>
  <si>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</si>
  <si>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</si>
  <si>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</si>
  <si>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</si>
  <si>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</si>
  <si>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</si>
  <si>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</si>
  <si>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</si>
  <si>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</si>
  <si>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</si>
  <si>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</si>
  <si>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</si>
  <si>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</si>
  <si>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</si>
  <si>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</si>
  <si>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</si>
  <si>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</si>
  <si>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</si>
  <si>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</si>
  <si>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</si>
  <si>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</si>
  <si>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</si>
  <si>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</si>
  <si>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</si>
  <si>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</si>
  <si>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</si>
  <si>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</si>
  <si>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</si>
  <si>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</si>
  <si>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</si>
  <si>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</si>
  <si>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</si>
  <si>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</si>
  <si>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</si>
  <si>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</si>
  <si>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</si>
  <si>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</si>
  <si>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</si>
  <si>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</si>
  <si>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</si>
  <si>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</si>
  <si>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</si>
  <si>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</si>
  <si>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</si>
  <si>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</si>
  <si>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</si>
  <si>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</si>
  <si>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</si>
  <si>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</si>
  <si>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</si>
  <si>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</si>
  <si>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</si>
  <si>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</si>
  <si>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</si>
  <si>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</si>
  <si>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</si>
  <si>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</si>
  <si>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</si>
  <si>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</si>
  <si>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</si>
  <si>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</si>
  <si>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</si>
  <si>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</si>
  <si>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</si>
  <si>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</si>
  <si>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</si>
  <si>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</si>
  <si>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</si>
  <si>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</si>
  <si>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</si>
  <si>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</si>
  <si>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</si>
  <si>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</si>
  <si>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</si>
  <si>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</si>
  <si>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</si>
  <si>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</si>
  <si>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</si>
  <si>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</si>
  <si>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</si>
  <si>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</si>
  <si>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</si>
  <si>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</si>
  <si>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</si>
  <si>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</si>
  <si>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</si>
  <si>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</si>
  <si>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</si>
  <si>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</si>
  <si>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</si>
  <si>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</si>
  <si>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</si>
  <si>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</si>
  <si>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</si>
  <si>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</si>
  <si>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</si>
  <si>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</si>
  <si>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</si>
  <si>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</si>
  <si>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</si>
  <si>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</si>
  <si>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</si>
  <si>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</si>
  <si>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</si>
  <si>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</si>
  <si>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</si>
  <si>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</si>
  <si>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</si>
  <si>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</si>
  <si>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</si>
  <si>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</si>
  <si>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</si>
  <si>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</si>
  <si>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</si>
  <si>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</si>
  <si>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</si>
  <si>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</si>
  <si>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</si>
  <si>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</si>
  <si>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</si>
  <si>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</si>
  <si>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</si>
  <si>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</si>
  <si>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</si>
  <si>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</si>
  <si>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</si>
  <si>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</si>
  <si>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</si>
  <si>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</si>
  <si>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</si>
  <si>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</si>
  <si>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</si>
  <si>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</si>
  <si>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</si>
  <si>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</si>
  <si>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</si>
  <si>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</si>
  <si>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</si>
  <si>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</si>
  <si>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</si>
  <si>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</si>
  <si>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</si>
  <si>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</si>
  <si>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</si>
  <si>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</si>
  <si>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</si>
  <si>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</si>
  <si>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</si>
  <si>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</si>
  <si>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</si>
  <si>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</si>
  <si>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</si>
  <si>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</si>
  <si>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</si>
  <si>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</si>
  <si>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</si>
  <si>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</si>
  <si>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</si>
  <si>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</si>
  <si>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</si>
  <si>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</si>
  <si>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</si>
  <si>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</si>
  <si>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</si>
  <si>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</si>
  <si>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</si>
  <si>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</si>
  <si>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</si>
  <si>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</si>
  <si>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</si>
  <si>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</si>
  <si>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</si>
  <si>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</si>
  <si>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</si>
  <si>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</si>
  <si>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</si>
  <si>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</si>
  <si>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</si>
  <si>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</si>
  <si>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</si>
  <si>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</si>
  <si>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</si>
  <si>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</si>
  <si>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</si>
  <si>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</si>
  <si>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</si>
  <si>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</si>
  <si>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</si>
  <si>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</si>
  <si>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</si>
  <si>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</si>
  <si>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</si>
  <si>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</si>
  <si>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</si>
  <si>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</si>
  <si>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</si>
  <si>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</si>
  <si>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</si>
  <si>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</si>
  <si>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</si>
  <si>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</si>
  <si>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</si>
  <si>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</si>
  <si>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</si>
  <si>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</si>
  <si>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</si>
  <si>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</si>
  <si>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</si>
  <si>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</si>
  <si>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</si>
  <si>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</si>
  <si>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</si>
  <si>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</si>
  <si>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</si>
  <si>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</si>
  <si>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</si>
  <si>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</si>
  <si>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</si>
  <si>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</si>
  <si>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</si>
  <si>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</si>
  <si>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</si>
  <si>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</si>
  <si>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</si>
  <si>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</si>
  <si>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</si>
  <si>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</si>
  <si>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</si>
  <si>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</si>
  <si>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</si>
  <si>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</si>
  <si>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</si>
  <si>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</si>
  <si>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</si>
  <si>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</si>
  <si>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</si>
  <si>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</si>
  <si>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</si>
  <si>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</si>
  <si>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</si>
  <si>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</si>
  <si>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</si>
  <si>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</si>
  <si>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</si>
  <si>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</si>
  <si>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</si>
  <si>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</si>
  <si>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</si>
  <si>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</si>
  <si>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</si>
  <si>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</si>
  <si>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</si>
  <si>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</si>
  <si>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</si>
  <si>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</si>
  <si>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</si>
  <si>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</si>
  <si>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</si>
  <si>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</si>
  <si>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</si>
  <si>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</si>
  <si>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</si>
  <si>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</si>
  <si>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</si>
  <si>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</si>
  <si>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</si>
  <si>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</si>
  <si>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</si>
  <si>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</si>
  <si>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</si>
  <si>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</si>
  <si>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</si>
  <si>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</si>
  <si>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</si>
  <si>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</si>
  <si>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</si>
  <si>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</si>
  <si>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</si>
  <si>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</si>
  <si>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</si>
  <si>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</si>
  <si>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</si>
  <si>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</si>
  <si>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</si>
  <si>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</si>
  <si>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</si>
  <si>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</si>
  <si>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</si>
  <si>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</si>
  <si>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</si>
  <si>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</si>
  <si>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</si>
  <si>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</si>
  <si>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</si>
  <si>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</si>
  <si>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</si>
  <si>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</si>
  <si>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</si>
  <si>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</si>
  <si>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</si>
  <si>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</si>
  <si>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</si>
  <si>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</si>
  <si>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</si>
  <si>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</si>
  <si>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</si>
  <si>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</si>
  <si>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</si>
  <si>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</si>
  <si>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</si>
  <si>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</si>
  <si>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</si>
  <si>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</si>
  <si>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</si>
  <si>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</si>
  <si>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</si>
  <si>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</si>
  <si>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</si>
  <si>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</si>
  <si>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</si>
  <si>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</si>
  <si>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</si>
  <si>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</si>
  <si>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</si>
  <si>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</si>
  <si>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</si>
  <si>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</si>
  <si>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</si>
  <si>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</si>
  <si>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</si>
  <si>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</si>
  <si>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</si>
  <si>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</si>
  <si>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</si>
  <si>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</si>
  <si>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</si>
  <si>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</si>
  <si>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</si>
  <si>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</si>
  <si>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</si>
  <si>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</si>
  <si>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</si>
  <si>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</si>
  <si>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</si>
  <si>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</si>
  <si>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</si>
  <si>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</si>
  <si>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</si>
  <si>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</si>
  <si>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</si>
  <si>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</si>
  <si>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</si>
  <si>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</si>
  <si>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</si>
  <si>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</si>
  <si>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</si>
  <si>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</si>
  <si>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</si>
  <si>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</si>
  <si>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</si>
  <si>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</si>
  <si>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</si>
  <si>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</si>
  <si>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</si>
  <si>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</si>
  <si>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</si>
  <si>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</si>
  <si>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</si>
  <si>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</si>
  <si>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</si>
  <si>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</si>
  <si>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</si>
  <si>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</si>
  <si>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</si>
  <si>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</si>
  <si>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</si>
  <si>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</si>
  <si>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</si>
  <si>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</si>
  <si>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</si>
  <si>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</si>
  <si>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</si>
  <si>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</si>
  <si>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</si>
  <si>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</si>
  <si>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</si>
  <si>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</si>
  <si>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</si>
  <si>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</si>
  <si>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</si>
  <si>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</si>
  <si>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</si>
  <si>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</si>
  <si>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</si>
  <si>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</si>
  <si>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</si>
  <si>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</si>
  <si>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</si>
  <si>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</si>
  <si>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</si>
  <si>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</si>
  <si>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</si>
  <si>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</si>
  <si>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</si>
  <si>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</si>
  <si>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</si>
  <si>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</si>
  <si>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</si>
  <si>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</si>
  <si>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</si>
  <si>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</si>
  <si>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</si>
  <si>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</si>
  <si>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</si>
  <si>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</si>
  <si>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</si>
  <si>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</si>
  <si>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</si>
  <si>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</si>
  <si>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</si>
  <si>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</si>
  <si>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</si>
  <si>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</si>
  <si>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</si>
  <si>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</si>
  <si>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</si>
  <si>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</si>
  <si>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</si>
  <si>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</si>
  <si>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</si>
  <si>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</si>
  <si>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</si>
  <si>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</si>
  <si>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</si>
  <si>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</si>
  <si>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</si>
  <si>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</si>
  <si>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</si>
  <si>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</si>
  <si>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</si>
  <si>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</si>
  <si>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</si>
  <si>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</si>
  <si>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</si>
  <si>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</si>
  <si>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</si>
  <si>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</si>
  <si>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</si>
  <si>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</si>
  <si>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</si>
  <si>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</si>
  <si>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</si>
  <si>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</si>
  <si>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</si>
  <si>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</si>
  <si>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</si>
  <si>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</si>
  <si>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</si>
  <si>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</si>
  <si>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</si>
  <si>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</si>
  <si>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</si>
  <si>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</si>
  <si>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</si>
  <si>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</si>
  <si>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</si>
  <si>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</si>
  <si>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</si>
  <si>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</si>
  <si>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</si>
  <si>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</si>
  <si>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</si>
  <si>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</si>
  <si>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</si>
  <si>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</si>
  <si>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</si>
  <si>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</si>
  <si>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</si>
  <si>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</si>
  <si>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</si>
  <si>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</si>
  <si>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</si>
  <si>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</si>
  <si>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</si>
  <si>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</si>
  <si>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</si>
  <si>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</si>
  <si>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</si>
  <si>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</si>
  <si>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</si>
  <si>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</si>
  <si>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</si>
  <si>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</si>
  <si>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</si>
  <si>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</si>
  <si>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</si>
  <si>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</si>
  <si>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</si>
  <si>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</si>
  <si>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</si>
  <si>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</si>
  <si>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</si>
  <si>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</si>
  <si>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</si>
  <si>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</si>
  <si>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</si>
  <si>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</si>
  <si>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</si>
  <si>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</si>
  <si>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</si>
  <si>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</si>
  <si>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</si>
  <si>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</si>
  <si>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</si>
  <si>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</si>
  <si>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</si>
  <si>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</si>
  <si>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</si>
  <si>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</si>
  <si>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</si>
  <si>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</si>
  <si>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</si>
  <si>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</si>
  <si>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</si>
  <si>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</si>
  <si>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</si>
  <si>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</si>
  <si>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</si>
  <si>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</si>
  <si>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</si>
  <si>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</si>
  <si>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</si>
  <si>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</si>
  <si>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</si>
  <si>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</si>
  <si>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</si>
  <si>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</si>
  <si>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</si>
  <si>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</si>
  <si>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</si>
  <si>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</si>
  <si>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</si>
  <si>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</si>
  <si>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</si>
  <si>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</si>
  <si>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</si>
  <si>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</si>
  <si>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</si>
  <si>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</si>
  <si>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</si>
  <si>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</si>
  <si>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</si>
  <si>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</si>
  <si>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</si>
  <si>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</si>
  <si>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</si>
  <si>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</si>
  <si>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</si>
  <si>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</si>
  <si>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</si>
  <si>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</si>
  <si>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</si>
  <si>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</si>
  <si>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</si>
  <si>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</si>
  <si>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</si>
  <si>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</si>
  <si>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</si>
  <si>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</si>
  <si>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</si>
  <si>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</si>
  <si>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</si>
  <si>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</si>
  <si>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</si>
  <si>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</si>
  <si>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</si>
  <si>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</si>
  <si>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</si>
  <si>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</si>
  <si>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</si>
  <si>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</si>
  <si>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</si>
  <si>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</si>
  <si>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</si>
  <si>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</si>
  <si>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</si>
  <si>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</si>
  <si>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</si>
  <si>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</si>
  <si>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</si>
  <si>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</si>
  <si>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</si>
  <si>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</si>
  <si>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</si>
  <si>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</si>
  <si>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</si>
  <si>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</si>
  <si>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</si>
  <si>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</si>
  <si>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</si>
  <si>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</si>
  <si>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</si>
  <si>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</si>
  <si>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</si>
  <si>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</si>
  <si>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</si>
  <si>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</si>
  <si>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</si>
  <si>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</si>
  <si>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</si>
  <si>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</si>
  <si>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</si>
  <si>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</si>
  <si>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</si>
  <si>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</si>
  <si>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</si>
  <si>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</si>
  <si>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</si>
  <si>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</si>
  <si>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</si>
  <si>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</si>
  <si>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</si>
  <si>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</si>
  <si>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</si>
  <si>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</si>
  <si>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</si>
  <si>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</si>
  <si>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</si>
  <si>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</si>
  <si>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</si>
  <si>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</si>
  <si>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</si>
  <si>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</si>
  <si>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</si>
  <si>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</si>
  <si>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</si>
  <si>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</si>
  <si>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</si>
  <si>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</si>
  <si>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</si>
  <si>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</si>
  <si>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</si>
  <si>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</si>
  <si>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</si>
  <si>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</si>
  <si>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</si>
  <si>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</si>
  <si>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</si>
  <si>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</si>
  <si>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</si>
  <si>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</si>
  <si>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</si>
  <si>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</si>
  <si>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</si>
  <si>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</si>
  <si>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</si>
  <si>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</si>
  <si>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</si>
  <si>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</si>
  <si>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</si>
  <si>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</si>
  <si>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</si>
  <si>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</si>
  <si>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</si>
  <si>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</si>
  <si>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</si>
  <si>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</si>
  <si>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</si>
  <si>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</si>
  <si>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</si>
  <si>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</si>
  <si>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</si>
  <si>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</si>
  <si>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</si>
  <si>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</si>
  <si>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</si>
  <si>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</si>
  <si>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</si>
  <si>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</si>
  <si>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</si>
  <si>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</si>
  <si>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</si>
  <si>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</si>
  <si>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</si>
  <si>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</si>
  <si>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</si>
  <si>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</si>
  <si>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</si>
  <si>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</si>
  <si>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</si>
  <si>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</si>
  <si>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</si>
  <si>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</si>
  <si>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</si>
  <si>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</si>
  <si>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</si>
  <si>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</si>
  <si>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</si>
  <si>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</si>
  <si>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</si>
  <si>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</si>
  <si>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</si>
  <si>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</si>
  <si>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</si>
  <si>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</si>
  <si>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</si>
  <si>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</si>
  <si>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</si>
  <si>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</si>
  <si>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</si>
  <si>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</si>
  <si>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</si>
  <si>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</si>
  <si>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</si>
  <si>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</si>
  <si>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</si>
  <si>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</si>
  <si>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</si>
  <si>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</si>
  <si>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</si>
  <si>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</si>
  <si>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</si>
  <si>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</si>
  <si>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</si>
  <si>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</si>
  <si>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</si>
  <si>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</si>
  <si>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</si>
  <si>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</si>
  <si>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</si>
  <si>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</si>
  <si>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</si>
  <si>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</si>
  <si>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</si>
  <si>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</si>
  <si>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</si>
  <si>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</si>
  <si>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</si>
  <si>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</si>
  <si>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</si>
  <si>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</si>
  <si>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</si>
  <si>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</si>
  <si>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</si>
  <si>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</si>
  <si>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</si>
  <si>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</si>
  <si>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</si>
  <si>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</si>
  <si>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</si>
  <si>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</si>
  <si>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</si>
  <si>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</si>
  <si>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</si>
  <si>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</si>
  <si>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</si>
  <si>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</si>
  <si>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</si>
  <si>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</si>
  <si>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</si>
  <si>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</si>
  <si>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</si>
  <si>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</si>
  <si>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</si>
  <si>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</si>
  <si>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</si>
  <si>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</si>
  <si>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</si>
  <si>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</si>
  <si>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</si>
  <si>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</si>
  <si>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</si>
  <si>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</si>
  <si>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</si>
  <si>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</si>
  <si>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</si>
  <si>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</si>
  <si>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</si>
  <si>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</si>
  <si>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</si>
  <si>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</si>
  <si>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</si>
  <si>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</si>
  <si>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</si>
  <si>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</si>
  <si>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</si>
  <si>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</si>
  <si>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</si>
  <si>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</si>
  <si>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</si>
  <si>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</si>
  <si>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</si>
  <si>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</si>
  <si>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</si>
  <si>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</si>
  <si>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</si>
  <si>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</si>
  <si>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</si>
  <si>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</si>
  <si>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</si>
  <si>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</si>
  <si>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</si>
  <si>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</si>
  <si>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</si>
  <si>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</si>
  <si>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</si>
  <si>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</si>
  <si>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</si>
  <si>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</si>
  <si>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</si>
  <si>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</si>
  <si>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</si>
  <si>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</si>
  <si>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</si>
  <si>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</si>
  <si>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</si>
  <si>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</si>
  <si>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</si>
  <si>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</si>
  <si>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</si>
  <si>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</si>
  <si>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</si>
  <si>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</si>
  <si>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</si>
  <si>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</si>
  <si>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</si>
  <si>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</si>
  <si>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</si>
  <si>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</si>
  <si>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</si>
  <si>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</si>
  <si>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</si>
  <si>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</si>
  <si>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</si>
  <si>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</si>
  <si>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</si>
  <si>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</si>
  <si>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</si>
  <si>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</si>
  <si>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</si>
  <si>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</si>
  <si>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</si>
  <si>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</si>
  <si>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</si>
  <si>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</si>
  <si>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</si>
  <si>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</si>
  <si>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</si>
  <si>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</si>
  <si>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</si>
  <si>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</si>
  <si>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</si>
  <si>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</si>
  <si>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</si>
  <si>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</si>
  <si>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</si>
  <si>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</si>
  <si>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</si>
  <si>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</si>
  <si>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</si>
  <si>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</si>
  <si>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</si>
  <si>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</si>
  <si>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</si>
  <si>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</si>
  <si>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</si>
  <si>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</si>
  <si>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</si>
  <si>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</si>
  <si>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</si>
  <si>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</si>
  <si>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</si>
  <si>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</si>
  <si>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</si>
  <si>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</si>
  <si>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</si>
  <si>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</si>
  <si>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</si>
  <si>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</si>
  <si>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</si>
  <si>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</si>
  <si>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</si>
  <si>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</si>
  <si>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</si>
  <si>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</si>
  <si>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</si>
  <si>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</si>
  <si>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</si>
  <si>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</si>
  <si>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</si>
  <si>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</si>
  <si>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</si>
  <si>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</si>
  <si>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</si>
  <si>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</si>
  <si>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</si>
  <si>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</si>
  <si>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</si>
  <si>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</si>
  <si>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</si>
  <si>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</si>
  <si>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</si>
  <si>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</si>
  <si>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</si>
  <si>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</si>
  <si>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</si>
  <si>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</si>
  <si>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</si>
  <si>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</si>
  <si>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</si>
  <si>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</si>
  <si>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</si>
  <si>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</si>
  <si>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</si>
  <si>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</si>
  <si>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</si>
  <si>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</si>
  <si>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</si>
  <si>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</si>
  <si>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</si>
  <si>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</si>
  <si>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</si>
  <si>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</si>
  <si>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</si>
  <si>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</si>
  <si>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</si>
  <si>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</si>
  <si>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</si>
  <si>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</si>
  <si>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</si>
  <si>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</si>
  <si>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</si>
  <si>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</si>
  <si>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</si>
  <si>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</si>
  <si>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</si>
  <si>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</si>
  <si>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</si>
  <si>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</si>
  <si>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</si>
  <si>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</si>
  <si>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</si>
  <si>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</si>
  <si>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</si>
  <si>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</si>
  <si>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</si>
  <si>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</si>
  <si>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</si>
  <si>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</si>
  <si>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</si>
  <si>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</si>
  <si>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</si>
  <si>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</si>
  <si>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</si>
  <si>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</si>
  <si>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</si>
  <si>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</si>
  <si>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</si>
  <si>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</si>
  <si>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</si>
  <si>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</si>
  <si>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</si>
  <si>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</si>
  <si>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</si>
  <si>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</si>
  <si>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</si>
  <si>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</si>
  <si>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</si>
  <si>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</si>
  <si>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</si>
  <si>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</si>
  <si>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</si>
  <si>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</si>
  <si>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</si>
  <si>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</si>
  <si>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</si>
  <si>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</si>
  <si>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</si>
  <si>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</si>
  <si>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</si>
  <si>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</si>
  <si>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</si>
  <si>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</si>
  <si>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</si>
  <si>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</si>
  <si>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</si>
  <si>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</si>
  <si>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</si>
  <si>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</si>
  <si>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</si>
  <si>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</si>
  <si>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</si>
  <si>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</si>
  <si>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</si>
  <si>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</si>
  <si>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</si>
  <si>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</si>
  <si>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</si>
  <si>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</si>
  <si>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</si>
  <si>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</si>
  <si>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</si>
  <si>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</si>
  <si>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</si>
  <si>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</si>
  <si>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</si>
  <si>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</si>
  <si>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</si>
  <si>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</si>
  <si>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</si>
  <si>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</si>
  <si>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</si>
  <si>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</si>
  <si>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</si>
  <si>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</si>
  <si>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</si>
  <si>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</si>
  <si>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</si>
  <si>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</si>
  <si>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</si>
  <si>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</si>
  <si>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</si>
  <si>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</si>
  <si>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</si>
  <si>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</si>
  <si>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</si>
  <si>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</si>
  <si>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</si>
  <si>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</si>
  <si>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</si>
  <si>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</si>
  <si>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</si>
  <si>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</si>
  <si>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</si>
  <si>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</si>
  <si>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</si>
  <si>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</si>
  <si>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</si>
  <si>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</si>
  <si>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</si>
  <si>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</si>
  <si>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</si>
  <si>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</si>
  <si>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</si>
  <si>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</si>
  <si>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</si>
  <si>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</si>
  <si>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</si>
  <si>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</si>
  <si>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</si>
  <si>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</si>
  <si>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</si>
  <si>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</si>
  <si>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</si>
  <si>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</si>
  <si>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</si>
  <si>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</si>
  <si>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</si>
  <si>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</si>
  <si>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</si>
  <si>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</si>
  <si>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</si>
  <si>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</si>
  <si>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</si>
  <si>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</si>
  <si>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</si>
  <si>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</si>
  <si>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</si>
  <si>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</si>
  <si>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</si>
  <si>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</si>
  <si>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</si>
  <si>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</si>
  <si>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</si>
  <si>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</si>
  <si>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</si>
  <si>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</si>
  <si>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</si>
  <si>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</si>
  <si>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</si>
  <si>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</si>
  <si>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</si>
  <si>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</si>
  <si>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</si>
  <si>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</si>
  <si>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</si>
  <si>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</si>
  <si>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</si>
  <si>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</si>
  <si>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</si>
  <si>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</si>
  <si>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</si>
  <si>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</si>
  <si>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</si>
  <si>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</si>
  <si>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</si>
  <si>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</si>
  <si>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</si>
  <si>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</si>
  <si>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</si>
  <si>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</si>
  <si>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</si>
  <si>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</si>
  <si>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</si>
  <si>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</si>
  <si>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</si>
  <si>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</si>
  <si>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</si>
  <si>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</si>
  <si>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</si>
  <si>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</si>
  <si>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</si>
  <si>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</si>
  <si>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</si>
  <si>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</si>
  <si>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</si>
  <si>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</si>
  <si>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</si>
  <si>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</si>
  <si>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</si>
  <si>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</si>
  <si>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</si>
  <si>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</si>
  <si>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</si>
  <si>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</si>
  <si>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</si>
  <si>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</si>
  <si>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</si>
  <si>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</si>
  <si>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</si>
  <si>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</si>
  <si>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</si>
  <si>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</si>
  <si>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</si>
  <si>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</si>
  <si>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</si>
  <si>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</si>
  <si>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</si>
  <si>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</si>
  <si>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</si>
  <si>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</si>
  <si>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</si>
  <si>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</si>
  <si>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</si>
  <si>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</si>
  <si>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</si>
  <si>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</si>
  <si>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</si>
  <si>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</si>
  <si>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</si>
  <si>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</si>
  <si>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</si>
  <si>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</si>
  <si>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</si>
  <si>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</si>
  <si>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</si>
  <si>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</si>
  <si>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</si>
  <si>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</si>
  <si>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</si>
  <si>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</si>
  <si>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</si>
  <si>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</si>
  <si>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</si>
  <si>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</si>
  <si>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</si>
  <si>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</si>
  <si>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</si>
  <si>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</si>
  <si>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</si>
  <si>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</si>
  <si>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</si>
  <si>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</si>
  <si>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</si>
  <si>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</si>
  <si>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</si>
  <si>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</si>
  <si>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</si>
  <si>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</si>
  <si>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</si>
  <si>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</si>
  <si>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</si>
  <si>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</si>
  <si>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</si>
  <si>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</si>
  <si>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</si>
  <si>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</si>
  <si>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</si>
  <si>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</si>
  <si>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</si>
  <si>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</si>
  <si>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</si>
  <si>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</si>
  <si>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</si>
  <si>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</si>
  <si>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</si>
  <si>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</si>
  <si>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</si>
  <si>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</si>
  <si>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</si>
  <si>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</si>
  <si>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</si>
  <si>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</si>
  <si>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</si>
  <si>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</si>
  <si>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</si>
  <si>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</si>
  <si>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</si>
  <si>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</si>
  <si>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</si>
  <si>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</si>
  <si>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</si>
  <si>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</si>
  <si>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</si>
  <si>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</si>
  <si>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</si>
  <si>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</si>
  <si>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</si>
  <si>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</si>
  <si>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</si>
  <si>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</si>
  <si>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</si>
  <si>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</si>
  <si>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</si>
  <si>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</si>
  <si>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</si>
  <si>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</si>
  <si>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</si>
  <si>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</si>
  <si>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</si>
  <si>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</si>
  <si>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</si>
  <si>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</si>
  <si>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</si>
  <si>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</si>
  <si>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</si>
  <si>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</si>
  <si>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</si>
  <si>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</si>
  <si>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</si>
  <si>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</si>
  <si>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</si>
  <si>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</si>
  <si>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</si>
  <si>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</si>
  <si>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</si>
  <si>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</si>
  <si>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</si>
  <si>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</si>
  <si>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</si>
  <si>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</si>
  <si>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</si>
  <si>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</si>
  <si>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</si>
  <si>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</si>
  <si>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</si>
  <si>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</si>
  <si>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</si>
  <si>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</si>
  <si>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</si>
  <si>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</si>
  <si>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</si>
  <si>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</si>
  <si>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</si>
  <si>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</si>
  <si>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</si>
  <si>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</si>
  <si>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</si>
  <si>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</si>
  <si>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</si>
  <si>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</si>
  <si>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</si>
  <si>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</si>
  <si>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</si>
  <si>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</si>
  <si>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</si>
  <si>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</si>
  <si>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</si>
  <si>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</si>
  <si>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</si>
  <si>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</si>
  <si>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</si>
  <si>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</si>
  <si>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</si>
  <si>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</si>
  <si>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</si>
  <si>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</si>
  <si>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</si>
  <si>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</si>
  <si>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</si>
  <si>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</si>
  <si>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</si>
  <si>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</si>
  <si>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</si>
  <si>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</si>
  <si>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</si>
  <si>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</si>
  <si>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</si>
  <si>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</si>
  <si>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</si>
  <si>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</si>
  <si>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</si>
  <si>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</si>
  <si>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</si>
  <si>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</si>
  <si>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</si>
  <si>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</si>
  <si>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</si>
  <si>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</si>
  <si>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</si>
  <si>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</si>
  <si>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</si>
  <si>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</si>
  <si>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</si>
  <si>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</si>
  <si>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</si>
  <si>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</si>
  <si>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</si>
  <si>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</si>
  <si>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</si>
  <si>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</si>
  <si>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</si>
  <si>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</si>
  <si>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</si>
  <si>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</si>
  <si>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</si>
  <si>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</si>
  <si>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</si>
  <si>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</si>
  <si>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</si>
  <si>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</si>
  <si>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</si>
  <si>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</si>
  <si>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</si>
  <si>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</si>
  <si>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</si>
  <si>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</si>
  <si>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</si>
  <si>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</si>
  <si>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</si>
  <si>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</si>
  <si>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</si>
  <si>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</si>
  <si>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</si>
  <si>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</si>
  <si>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</si>
  <si>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</si>
  <si>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</si>
  <si>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</si>
  <si>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</si>
  <si>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</si>
  <si>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</si>
  <si>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</si>
  <si>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</si>
  <si>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</si>
  <si>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</si>
  <si>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</si>
  <si>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</si>
  <si>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</si>
  <si>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</si>
  <si>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</si>
  <si>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</si>
  <si>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</si>
  <si>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</si>
  <si>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</si>
  <si>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</si>
  <si>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</si>
  <si>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</si>
  <si>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</si>
  <si>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</si>
  <si>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</si>
  <si>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</si>
  <si>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</si>
  <si>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</si>
  <si>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</si>
  <si>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</si>
  <si>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</si>
  <si>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</si>
  <si>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</si>
  <si>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</si>
  <si>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</si>
  <si>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</si>
  <si>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</si>
  <si>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</si>
  <si>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</si>
  <si>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</si>
  <si>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</si>
  <si>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</si>
  <si>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</si>
  <si>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</si>
  <si>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</si>
  <si>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</si>
  <si>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</si>
  <si>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</si>
  <si>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</si>
  <si>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</si>
  <si>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</si>
  <si>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</si>
  <si>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</si>
  <si>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</si>
  <si>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</si>
  <si>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</si>
  <si>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</si>
  <si>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</si>
  <si>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</si>
  <si>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</si>
  <si>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</si>
  <si>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</si>
  <si>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</si>
  <si>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</si>
  <si>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</si>
  <si>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</si>
  <si>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</si>
  <si>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</si>
  <si>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</si>
  <si>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</si>
  <si>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</si>
  <si>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</si>
  <si>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</si>
  <si>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</si>
  <si>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</si>
  <si>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</si>
  <si>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</si>
  <si>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</si>
  <si>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</si>
  <si>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</si>
  <si>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</si>
  <si>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</si>
  <si>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</si>
  <si>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</si>
  <si>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</si>
  <si>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</si>
  <si>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</si>
  <si>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</si>
  <si>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</si>
  <si>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</si>
  <si>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</si>
  <si>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</si>
  <si>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</si>
  <si>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</si>
  <si>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</si>
  <si>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</si>
  <si>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</si>
  <si>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</si>
  <si>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</si>
  <si>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</si>
  <si>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</si>
  <si>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</si>
  <si>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</si>
  <si>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</si>
  <si>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</si>
  <si>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</si>
  <si>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</si>
  <si>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</si>
  <si>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</si>
  <si>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</si>
  <si>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</si>
  <si>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</si>
  <si>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</si>
  <si>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</si>
  <si>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</si>
  <si>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</si>
  <si>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</si>
  <si>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</si>
  <si>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</si>
  <si>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</si>
  <si>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</si>
  <si>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</si>
  <si>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</si>
  <si>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</si>
  <si>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</si>
  <si>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</si>
  <si>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</si>
  <si>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</si>
  <si>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</si>
  <si>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</si>
  <si>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</si>
  <si>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</si>
  <si>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</si>
  <si>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</si>
  <si>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</si>
  <si>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</si>
  <si>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</si>
  <si>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</si>
  <si>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</si>
  <si>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</si>
  <si>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</si>
  <si>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</si>
  <si>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</si>
  <si>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</si>
  <si>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</si>
  <si>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</si>
  <si>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</si>
  <si>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</si>
  <si>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</si>
  <si>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</si>
  <si>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</si>
  <si>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</si>
  <si>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</si>
  <si>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</si>
  <si>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</si>
  <si>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</si>
  <si>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</si>
  <si>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</si>
  <si>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</si>
  <si>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</si>
  <si>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</si>
  <si>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</si>
  <si>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</si>
  <si>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</si>
  <si>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</si>
  <si>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</si>
  <si>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</si>
  <si>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</si>
  <si>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</si>
  <si>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</si>
  <si>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</si>
  <si>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</si>
  <si>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</si>
  <si>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</si>
  <si>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</si>
  <si>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</si>
  <si>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</si>
  <si>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</si>
  <si>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</si>
  <si>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</si>
  <si>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</si>
  <si>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</si>
  <si>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</si>
  <si>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</si>
  <si>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</si>
  <si>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</si>
  <si>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</si>
  <si>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</si>
  <si>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</si>
  <si>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</si>
  <si>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</si>
  <si>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</si>
  <si>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</si>
  <si>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</si>
  <si>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</si>
  <si>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</si>
  <si>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</si>
  <si>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</si>
  <si>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</si>
  <si>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</si>
  <si>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</si>
  <si>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</si>
  <si>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</si>
  <si>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</si>
  <si>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</si>
  <si>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</si>
  <si>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</si>
  <si>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</si>
  <si>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</si>
  <si>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</si>
  <si>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</si>
  <si>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</si>
  <si>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</si>
  <si>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</si>
  <si>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</si>
  <si>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</si>
  <si>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</si>
  <si>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</si>
  <si>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</si>
  <si>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</si>
  <si>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</si>
  <si>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</si>
  <si>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</si>
  <si>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</si>
  <si>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</si>
  <si>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</si>
  <si>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</si>
  <si>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</si>
  <si>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</si>
  <si>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</si>
  <si>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</si>
  <si>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</si>
  <si>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</si>
  <si>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</si>
  <si>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</si>
  <si>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</si>
  <si>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</si>
  <si>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</si>
  <si>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</si>
  <si>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</si>
  <si>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</si>
  <si>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</si>
  <si>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</si>
  <si>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</si>
  <si>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</si>
  <si>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</si>
  <si>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</si>
  <si>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</si>
  <si>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</si>
  <si>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</si>
  <si>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</si>
  <si>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</si>
  <si>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</si>
  <si>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</si>
  <si>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</si>
  <si>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</si>
  <si>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</si>
  <si>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</si>
  <si>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</si>
  <si>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</si>
  <si>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</si>
  <si>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</si>
  <si>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</si>
  <si>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</si>
  <si>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</si>
  <si>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</si>
  <si>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</si>
  <si>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</si>
  <si>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</si>
  <si>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</si>
  <si>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</si>
  <si>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</si>
  <si>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</si>
  <si>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</si>
  <si>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</si>
  <si>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</si>
  <si>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</si>
  <si>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</si>
  <si>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</si>
  <si>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</si>
  <si>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</si>
  <si>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</si>
  <si>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</si>
  <si>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</si>
  <si>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</si>
  <si>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</si>
  <si>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</si>
  <si>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</si>
  <si>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</si>
  <si>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</si>
  <si>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</si>
  <si>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</si>
  <si>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</si>
  <si>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</si>
  <si>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</si>
  <si>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</si>
  <si>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</si>
  <si>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</si>
  <si>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</si>
  <si>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</si>
  <si>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</si>
  <si>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</si>
  <si>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</si>
  <si>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</si>
  <si>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</si>
  <si>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</si>
  <si>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</si>
  <si>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</si>
  <si>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</si>
  <si>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</si>
  <si>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</si>
  <si>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</si>
  <si>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</si>
  <si>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</si>
  <si>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</si>
  <si>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</si>
  <si>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</si>
  <si>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</si>
  <si>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</si>
  <si>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</si>
  <si>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</si>
  <si>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</si>
  <si>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</si>
  <si>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</si>
  <si>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</si>
  <si>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</si>
  <si>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</si>
  <si>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</si>
  <si>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</si>
  <si>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</si>
  <si>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</si>
  <si>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</si>
  <si>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</si>
  <si>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</si>
  <si>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</si>
  <si>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</si>
  <si>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</si>
  <si>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</si>
  <si>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</si>
  <si>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</si>
  <si>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</si>
  <si>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</si>
  <si>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</si>
  <si>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</si>
  <si>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</si>
  <si>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</si>
  <si>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</si>
  <si>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</si>
  <si>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</si>
  <si>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</si>
  <si>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</si>
  <si>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</si>
  <si>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</si>
  <si>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</si>
  <si>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</si>
  <si>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</si>
  <si>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</si>
  <si>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</si>
  <si>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</si>
  <si>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</si>
  <si>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</si>
  <si>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</si>
  <si>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</si>
  <si>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</si>
  <si>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</si>
  <si>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</si>
  <si>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</si>
  <si>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</si>
  <si>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</si>
  <si>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</si>
  <si>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</si>
  <si>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</si>
  <si>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</si>
  <si>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</si>
  <si>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</si>
  <si>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</si>
  <si>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</si>
  <si>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</si>
  <si>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</si>
  <si>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</si>
  <si>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</si>
  <si>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</si>
  <si>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</si>
  <si>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</si>
  <si>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</si>
  <si>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</si>
  <si>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</si>
  <si>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</si>
  <si>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</si>
  <si>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</si>
  <si>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</si>
  <si>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</si>
  <si>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</si>
  <si>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</si>
  <si>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</si>
  <si>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</si>
  <si>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</si>
  <si>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</si>
  <si>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</si>
  <si>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</si>
  <si>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</si>
  <si>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</si>
  <si>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</si>
  <si>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</si>
  <si>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</si>
  <si>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</si>
  <si>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</si>
  <si>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</si>
  <si>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</si>
  <si>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</si>
  <si>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</si>
  <si>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</si>
  <si>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</si>
  <si>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</si>
  <si>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</si>
  <si>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</si>
  <si>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</si>
  <si>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</si>
  <si>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</si>
  <si>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</si>
  <si>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</si>
  <si>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</si>
  <si>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</si>
  <si>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</si>
  <si>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</si>
  <si>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</si>
  <si>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</si>
  <si>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</si>
  <si>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</si>
  <si>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</si>
  <si>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</si>
  <si>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</si>
  <si>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</si>
  <si>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</si>
  <si>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</si>
  <si>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</si>
  <si>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</si>
  <si>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</si>
  <si>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</si>
  <si>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</si>
  <si>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</si>
  <si>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</si>
  <si>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</si>
  <si>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</si>
  <si>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</si>
  <si>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</si>
  <si>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</si>
  <si>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</si>
  <si>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</si>
  <si>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</si>
  <si>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</si>
  <si>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</si>
  <si>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</si>
  <si>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</si>
  <si>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</si>
  <si>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</si>
  <si>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</si>
  <si>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</si>
  <si>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</si>
  <si>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</si>
  <si>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</si>
  <si>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</si>
  <si>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</si>
  <si>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</si>
  <si>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</si>
  <si>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</si>
  <si>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</si>
  <si>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</si>
  <si>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</si>
  <si>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</si>
  <si>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</si>
  <si>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</si>
  <si>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</si>
  <si>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</si>
  <si>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</si>
  <si>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</si>
  <si>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</si>
  <si>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</si>
  <si>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</si>
  <si>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</si>
  <si>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</si>
  <si>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</si>
  <si>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</si>
  <si>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</si>
  <si>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</si>
  <si>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</si>
  <si>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</si>
  <si>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</si>
  <si>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</si>
  <si>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</si>
  <si>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</si>
  <si>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</si>
  <si>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</si>
  <si>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</si>
  <si>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</si>
  <si>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</si>
  <si>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</si>
  <si>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</si>
  <si>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</si>
  <si>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</si>
  <si>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</si>
  <si>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</si>
  <si>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</si>
  <si>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</si>
  <si>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</si>
  <si>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</si>
  <si>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</si>
  <si>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</si>
  <si>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</si>
  <si>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</si>
  <si>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</si>
  <si>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</si>
  <si>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</si>
  <si>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</si>
  <si>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</si>
  <si>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</si>
  <si>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</si>
  <si>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</si>
  <si>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</si>
  <si>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</si>
  <si>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</si>
  <si>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</si>
  <si>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</si>
  <si>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</si>
  <si>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</si>
  <si>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</si>
  <si>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</si>
  <si>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</si>
  <si>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</si>
  <si>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</si>
  <si>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</si>
  <si>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</si>
  <si>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</si>
  <si>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</si>
  <si>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</si>
  <si>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</si>
  <si>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</si>
  <si>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</si>
  <si>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</si>
  <si>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</si>
  <si>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</si>
  <si>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</si>
  <si>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</si>
  <si>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</si>
  <si>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</si>
  <si>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</si>
  <si>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</si>
  <si>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</si>
  <si>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</si>
  <si>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</si>
  <si>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</si>
  <si>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</si>
  <si>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</si>
  <si>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</si>
  <si>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</si>
  <si>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</si>
  <si>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</si>
  <si>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</si>
  <si>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</si>
  <si>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</si>
  <si>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</si>
  <si>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</si>
  <si>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</si>
  <si>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</si>
  <si>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</si>
  <si>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</si>
  <si>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</si>
  <si>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</si>
  <si>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</si>
  <si>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</si>
  <si>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</si>
  <si>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</si>
  <si>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</si>
  <si>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</si>
  <si>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</si>
  <si>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</si>
  <si>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</si>
  <si>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</si>
  <si>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</si>
  <si>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</si>
  <si>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</si>
  <si>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</si>
  <si>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</si>
  <si>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</si>
  <si>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</si>
  <si>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</si>
  <si>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</si>
  <si>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</si>
  <si>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</si>
  <si>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</si>
  <si>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</si>
  <si>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</si>
  <si>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</si>
  <si>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</si>
  <si>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</si>
  <si>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</si>
  <si>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</si>
  <si>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</si>
  <si>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</si>
  <si>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</si>
  <si>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</si>
  <si>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</si>
  <si>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</si>
  <si>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</si>
  <si>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</si>
  <si>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</si>
  <si>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</si>
  <si>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</si>
  <si>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</si>
  <si>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</si>
  <si>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</si>
  <si>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</si>
  <si>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</si>
  <si>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</si>
  <si>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</si>
  <si>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</si>
  <si>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</si>
  <si>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</si>
  <si>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</si>
  <si>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</si>
  <si>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</si>
  <si>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</si>
  <si>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</si>
  <si>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</si>
  <si>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</si>
  <si>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</si>
  <si>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</si>
  <si>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</si>
  <si>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</si>
  <si>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</si>
  <si>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</si>
  <si>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</si>
  <si>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</si>
  <si>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</si>
  <si>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</si>
  <si>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</si>
  <si>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</si>
  <si>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</si>
  <si>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</si>
  <si>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</si>
  <si>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</si>
  <si>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</si>
  <si>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</si>
  <si>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</si>
  <si>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</si>
  <si>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</si>
  <si>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</si>
  <si>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</si>
  <si>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</si>
  <si>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</si>
  <si>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</si>
  <si>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</si>
  <si>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</si>
  <si>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</si>
  <si>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</si>
  <si>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</si>
  <si>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</si>
  <si>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</si>
  <si>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</si>
  <si>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</si>
  <si>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</si>
  <si>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</si>
  <si>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</si>
  <si>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</si>
  <si>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</si>
  <si>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</si>
  <si>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</si>
  <si>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</si>
  <si>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</si>
  <si>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</si>
  <si>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</si>
  <si>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</si>
  <si>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</si>
  <si>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</si>
  <si>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</si>
  <si>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</si>
  <si>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</si>
  <si>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</si>
  <si>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</si>
  <si>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</si>
  <si>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</si>
  <si>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</si>
  <si>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</si>
  <si>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</si>
  <si>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</si>
  <si>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</si>
  <si>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</si>
  <si>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</si>
  <si>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</si>
  <si>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</si>
  <si>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</si>
  <si>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</si>
  <si>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</si>
  <si>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</si>
  <si>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</si>
  <si>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</si>
  <si>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</si>
  <si>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</si>
  <si>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</si>
  <si>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</si>
  <si>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</si>
  <si>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</si>
  <si>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</si>
  <si>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</si>
  <si>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</si>
  <si>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</si>
  <si>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</si>
  <si>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</si>
  <si>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</si>
  <si>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</si>
  <si>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</si>
  <si>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</si>
  <si>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</si>
  <si>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</si>
  <si>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</si>
  <si>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</si>
  <si>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</si>
  <si>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</si>
  <si>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</si>
  <si>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</si>
  <si>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</si>
  <si>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</si>
  <si>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</si>
  <si>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</si>
  <si>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</si>
  <si>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</si>
  <si>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</si>
  <si>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</si>
  <si>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</si>
  <si>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</si>
  <si>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</si>
  <si>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</si>
  <si>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</si>
  <si>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</si>
  <si>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</si>
  <si>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</si>
  <si>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</si>
  <si>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</si>
  <si>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</si>
  <si>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</si>
  <si>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</si>
  <si>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</si>
  <si>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</si>
  <si>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</si>
  <si>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</si>
  <si>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</si>
  <si>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</si>
  <si>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</si>
  <si>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</si>
  <si>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</si>
  <si>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</si>
  <si>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</si>
  <si>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</si>
  <si>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</si>
  <si>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</si>
  <si>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</si>
  <si>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</si>
  <si>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</si>
  <si>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</si>
  <si>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</si>
  <si>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</si>
  <si>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</si>
  <si>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</si>
  <si>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</si>
  <si>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</si>
  <si>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</si>
  <si>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</si>
  <si>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</si>
  <si>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</si>
  <si>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</si>
  <si>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</si>
  <si>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</si>
  <si>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</si>
  <si>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</si>
  <si>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</si>
  <si>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</si>
  <si>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</si>
  <si>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</si>
  <si>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</si>
  <si>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</si>
  <si>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</si>
  <si>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</si>
  <si>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</si>
  <si>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</si>
  <si>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</si>
  <si>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</si>
  <si>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</si>
  <si>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</si>
  <si>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</si>
  <si>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</si>
  <si>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</si>
  <si>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</si>
  <si>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</si>
  <si>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</si>
  <si>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</si>
  <si>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</si>
  <si>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</si>
  <si>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</si>
  <si>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</si>
  <si>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</si>
  <si>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</si>
  <si>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</si>
  <si>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</si>
  <si>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</si>
  <si>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</si>
  <si>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</si>
  <si>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</si>
  <si>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</si>
  <si>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</si>
  <si>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</si>
  <si>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</si>
  <si>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</si>
  <si>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</si>
  <si>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</si>
  <si>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</si>
  <si>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</si>
  <si>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</si>
  <si>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</si>
  <si>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</si>
  <si>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</si>
  <si>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</si>
  <si>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</si>
  <si>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</si>
  <si>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</si>
  <si>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</si>
  <si>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</si>
  <si>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</si>
  <si>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</si>
  <si>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</si>
  <si>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</si>
  <si>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</si>
  <si>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</si>
  <si>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</si>
  <si>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</si>
  <si>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</si>
  <si>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</si>
  <si>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</si>
  <si>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</si>
  <si>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</si>
  <si>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</si>
  <si>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</si>
  <si>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</si>
  <si>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</si>
  <si>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</si>
  <si>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</si>
  <si>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</si>
  <si>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</si>
  <si>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</si>
  <si>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</si>
  <si>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</si>
  <si>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</si>
  <si>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</si>
  <si>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</si>
  <si>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</si>
  <si>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</si>
  <si>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</si>
  <si>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</si>
  <si>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</si>
  <si>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</si>
  <si>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</si>
  <si>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</si>
  <si>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</si>
  <si>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</si>
  <si>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</si>
  <si>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</si>
  <si>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</si>
  <si>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</si>
  <si>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</si>
  <si>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</si>
  <si>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</si>
  <si>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</si>
  <si>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</si>
  <si>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</si>
  <si>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</si>
  <si>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</si>
  <si>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</si>
  <si>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</si>
  <si>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</si>
  <si>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</si>
  <si>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</si>
  <si>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</si>
  <si>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</si>
  <si>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</si>
  <si>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</si>
  <si>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</si>
  <si>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</si>
  <si>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</si>
  <si>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</si>
  <si>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</si>
  <si>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</si>
  <si>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</si>
  <si>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</si>
  <si>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</si>
  <si>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</si>
  <si>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</si>
  <si>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</si>
  <si>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</si>
  <si>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</si>
  <si>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</si>
  <si>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</si>
  <si>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</si>
  <si>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</si>
  <si>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</si>
  <si>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</si>
  <si>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</si>
  <si>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</si>
  <si>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</si>
  <si>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</si>
  <si>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</si>
  <si>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</si>
  <si>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</si>
  <si>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</si>
  <si>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</si>
  <si>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</si>
  <si>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</si>
  <si>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</si>
  <si>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</si>
  <si>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</si>
  <si>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</si>
  <si>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</si>
  <si>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</si>
  <si>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</si>
  <si>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</si>
  <si>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</si>
  <si>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</si>
  <si>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</si>
  <si>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</si>
  <si>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</si>
  <si>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</si>
  <si>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</si>
  <si>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</si>
  <si>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</si>
  <si>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</si>
  <si>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</si>
  <si>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</si>
  <si>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</si>
  <si>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</si>
  <si>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</si>
  <si>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</si>
  <si>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</si>
  <si>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</si>
  <si>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</si>
  <si>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</si>
  <si>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</si>
  <si>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</si>
  <si>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</si>
  <si>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</si>
  <si>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</si>
  <si>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</si>
  <si>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</si>
  <si>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</si>
  <si>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</si>
  <si>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</si>
  <si>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</si>
  <si>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</si>
  <si>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</si>
  <si>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</si>
  <si>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</si>
  <si>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</si>
  <si>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</si>
  <si>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</si>
  <si>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</si>
  <si>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</si>
  <si>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</si>
  <si>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</si>
  <si>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</si>
  <si>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</si>
  <si>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</si>
  <si>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</si>
  <si>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</si>
  <si>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</si>
  <si>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</si>
  <si>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</si>
  <si>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</si>
  <si>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</si>
  <si>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</si>
  <si>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</si>
  <si>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</si>
  <si>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</si>
  <si>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</si>
  <si>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</si>
  <si>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</si>
  <si>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</si>
  <si>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</si>
  <si>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</si>
  <si>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</si>
  <si>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</si>
  <si>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</si>
  <si>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</si>
  <si>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</si>
  <si>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</si>
  <si>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</si>
  <si>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</si>
  <si>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</si>
  <si>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</si>
  <si>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</si>
  <si>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</si>
  <si>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</si>
  <si>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</si>
  <si>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</si>
  <si>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</si>
  <si>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</si>
  <si>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</si>
  <si>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</si>
  <si>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</si>
  <si>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</si>
  <si>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</si>
  <si>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</si>
  <si>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</si>
  <si>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</si>
  <si>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</si>
  <si>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</si>
  <si>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</si>
  <si>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</si>
  <si>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</si>
  <si>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</si>
  <si>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</si>
  <si>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</si>
  <si>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</si>
  <si>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</si>
  <si>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</si>
  <si>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</si>
  <si>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</si>
  <si>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</si>
  <si>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</si>
  <si>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</si>
  <si>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</si>
  <si>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</si>
  <si>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</si>
  <si>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</si>
  <si>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</si>
  <si>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</si>
  <si>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</si>
  <si>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</si>
  <si>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</si>
  <si>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</si>
  <si>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</si>
  <si>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</si>
  <si>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</si>
  <si>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</si>
  <si>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</si>
  <si>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</si>
  <si>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</si>
  <si>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</si>
  <si>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</si>
  <si>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</si>
  <si>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</si>
  <si>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</si>
  <si>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</si>
  <si>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</si>
  <si>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</si>
  <si>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</si>
  <si>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</si>
  <si>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</si>
  <si>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</si>
  <si>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</si>
  <si>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</si>
  <si>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</si>
  <si>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</si>
  <si>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</si>
  <si>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</si>
  <si>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</si>
  <si>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</si>
  <si>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</si>
  <si>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</si>
  <si>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</si>
  <si>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</si>
  <si>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</si>
  <si>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</si>
  <si>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</si>
  <si>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</si>
  <si>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</si>
  <si>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</si>
  <si>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</si>
  <si>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</si>
  <si>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</si>
  <si>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</si>
  <si>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</si>
  <si>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</si>
  <si>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</si>
  <si>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</si>
  <si>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</si>
  <si>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</si>
  <si>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</si>
  <si>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</si>
  <si>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</si>
  <si>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</si>
  <si>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</si>
  <si>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</si>
  <si>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</si>
  <si>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</si>
  <si>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</si>
  <si>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</si>
  <si>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</si>
  <si>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</si>
  <si>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</si>
  <si>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</si>
  <si>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</si>
  <si>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</si>
  <si>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</si>
  <si>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</si>
  <si>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</si>
  <si>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</si>
  <si>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</si>
  <si>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</si>
  <si>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</si>
  <si>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</si>
  <si>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</si>
  <si>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</si>
  <si>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</si>
  <si>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</si>
  <si>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</si>
  <si>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</si>
  <si>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</si>
  <si>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</si>
  <si>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</si>
  <si>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</si>
  <si>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</si>
  <si>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</si>
  <si>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</si>
  <si>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</si>
  <si>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</si>
  <si>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</si>
  <si>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</si>
  <si>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</si>
  <si>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</si>
  <si>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</si>
  <si>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</si>
  <si>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</si>
  <si>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</si>
  <si>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</si>
  <si>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</si>
  <si>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</si>
  <si>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</si>
  <si>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</si>
  <si>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</si>
  <si>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</si>
  <si>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</si>
  <si>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</si>
  <si>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</si>
  <si>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</si>
  <si>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</si>
  <si>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</si>
  <si>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</si>
  <si>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</si>
  <si>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</si>
  <si>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</si>
  <si>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</si>
  <si>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</si>
  <si>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</si>
  <si>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</si>
  <si>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</si>
  <si>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</si>
  <si>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</si>
  <si>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</si>
  <si>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</si>
  <si>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</si>
  <si>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</si>
  <si>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</si>
  <si>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</si>
  <si>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</si>
  <si>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</si>
  <si>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</si>
  <si>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</si>
  <si>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</si>
  <si>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</si>
  <si>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</si>
  <si>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</si>
  <si>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</si>
  <si>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</si>
  <si>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</si>
  <si>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</si>
  <si>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</si>
  <si>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</si>
  <si>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</si>
  <si>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</si>
  <si>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</si>
  <si>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</si>
  <si>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</si>
  <si>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</si>
  <si>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</si>
  <si>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</si>
  <si>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</si>
  <si>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</si>
  <si>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</si>
  <si>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</si>
  <si>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</si>
  <si>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</si>
  <si>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</si>
  <si>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</si>
  <si>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</si>
  <si>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</si>
  <si>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</si>
  <si>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</si>
  <si>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</si>
  <si>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</si>
  <si>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</si>
  <si>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</si>
  <si>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</si>
  <si>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</si>
  <si>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</si>
  <si>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</si>
  <si>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</si>
  <si>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</si>
  <si>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</si>
  <si>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</si>
  <si>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</si>
  <si>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</si>
  <si>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</si>
  <si>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</si>
  <si>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</si>
  <si>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</si>
  <si>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</si>
  <si>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</si>
  <si>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</si>
  <si>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</si>
  <si>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</si>
  <si>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</si>
  <si>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</si>
  <si>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</si>
  <si>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</si>
  <si>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</si>
  <si>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</si>
  <si>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</si>
  <si>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</si>
  <si>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</si>
  <si>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</si>
  <si>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</si>
  <si>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</si>
  <si>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</si>
  <si>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</si>
  <si>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</si>
  <si>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</si>
  <si>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</si>
  <si>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</si>
  <si>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</si>
  <si>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</si>
  <si>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</si>
  <si>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</si>
  <si>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</si>
  <si>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</si>
  <si>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</si>
  <si>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</si>
  <si>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</si>
  <si>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</si>
  <si>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</si>
  <si>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</si>
  <si>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</si>
  <si>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</si>
  <si>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</si>
  <si>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</si>
  <si>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</si>
  <si>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</si>
  <si>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</si>
  <si>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</si>
  <si>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</si>
  <si>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</si>
  <si>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</si>
  <si>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</si>
  <si>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</si>
  <si>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</si>
  <si>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</si>
  <si>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</si>
  <si>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</si>
  <si>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</si>
  <si>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</si>
  <si>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</si>
  <si>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</si>
  <si>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</si>
  <si>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</si>
  <si>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</si>
  <si>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</si>
  <si>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</si>
  <si>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</si>
  <si>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</si>
  <si>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</si>
  <si>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</si>
  <si>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</si>
  <si>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</si>
  <si>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</si>
  <si>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</si>
  <si>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</si>
  <si>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</si>
  <si>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</si>
  <si>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</si>
  <si>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</si>
  <si>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</si>
  <si>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</si>
  <si>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</si>
  <si>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</si>
  <si>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</si>
  <si>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</si>
  <si>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</si>
  <si>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</si>
  <si>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</si>
  <si>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</si>
  <si>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</si>
  <si>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</si>
  <si>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</si>
  <si>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</si>
  <si>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</si>
  <si>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</si>
  <si>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</si>
  <si>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</si>
  <si>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</si>
  <si>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</si>
  <si>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</si>
  <si>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</si>
  <si>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</si>
  <si>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</si>
  <si>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</si>
  <si>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</si>
  <si>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</si>
  <si>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</si>
  <si>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</si>
  <si>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</si>
  <si>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</si>
  <si>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</si>
  <si>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</si>
  <si>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</si>
  <si>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</si>
  <si>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</si>
  <si>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</si>
  <si>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</si>
  <si>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</si>
  <si>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</si>
  <si>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</si>
  <si>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</si>
  <si>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</si>
  <si>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</si>
  <si>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</si>
  <si>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</si>
  <si>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</si>
  <si>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</si>
  <si>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</si>
  <si>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</si>
  <si>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</si>
  <si>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</si>
  <si>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</si>
  <si>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</si>
  <si>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</si>
  <si>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</si>
  <si>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</si>
  <si>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</si>
  <si>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</si>
  <si>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</si>
  <si>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</si>
  <si>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</si>
  <si>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</si>
  <si>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</si>
  <si>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</si>
  <si>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</si>
  <si>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</si>
  <si>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</si>
  <si>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</si>
  <si>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</si>
  <si>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</si>
  <si>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</si>
  <si>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</si>
  <si>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</si>
  <si>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</si>
  <si>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</si>
  <si>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</si>
  <si>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</si>
  <si>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</si>
  <si>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</si>
  <si>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</si>
  <si>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</si>
  <si>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</si>
  <si>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</si>
  <si>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</si>
  <si>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</si>
  <si>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</si>
  <si>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</si>
  <si>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</si>
  <si>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</si>
  <si>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</si>
  <si>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</si>
  <si>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</si>
  <si>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</si>
  <si>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</si>
  <si>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</si>
  <si>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</si>
  <si>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</si>
  <si>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</si>
  <si>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</si>
  <si>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</si>
  <si>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</si>
  <si>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</si>
  <si>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</si>
  <si>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</si>
  <si>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</si>
  <si>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</si>
  <si>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</si>
  <si>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</si>
  <si>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</si>
  <si>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</si>
  <si>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</si>
  <si>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</si>
  <si>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</si>
  <si>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</si>
  <si>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</si>
  <si>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</si>
  <si>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</si>
  <si>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</si>
  <si>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</si>
  <si>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</si>
  <si>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</si>
  <si>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</si>
  <si>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</si>
  <si>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</si>
  <si>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</si>
  <si>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</si>
  <si>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</si>
  <si>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</si>
  <si>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</si>
  <si>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</si>
  <si>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</si>
  <si>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</si>
  <si>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</si>
  <si>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</si>
  <si>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</si>
  <si>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</si>
  <si>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</si>
  <si>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</si>
  <si>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</si>
  <si>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</si>
  <si>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</si>
  <si>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</si>
  <si>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</si>
  <si>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</si>
  <si>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</si>
  <si>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</si>
  <si>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</si>
  <si>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</si>
  <si>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</si>
  <si>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</si>
  <si>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</si>
  <si>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</si>
  <si>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</si>
  <si>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</si>
  <si>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</si>
  <si>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</si>
  <si>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</si>
  <si>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</si>
  <si>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</si>
  <si>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</si>
  <si>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</si>
  <si>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</si>
  <si>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</si>
  <si>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</si>
  <si>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</si>
  <si>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</si>
  <si>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</si>
  <si>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</si>
  <si>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</si>
  <si>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</si>
  <si>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</si>
  <si>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</si>
  <si>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</si>
  <si>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</si>
  <si>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</si>
  <si>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</si>
  <si>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</si>
  <si>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</si>
  <si>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</si>
  <si>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</si>
  <si>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</si>
  <si>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</si>
  <si>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</si>
  <si>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</si>
  <si>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</si>
  <si>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</si>
  <si>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</si>
  <si>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</si>
  <si>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</si>
  <si>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</si>
  <si>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</si>
  <si>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</si>
  <si>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</si>
  <si>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</si>
  <si>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</si>
  <si>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</si>
  <si>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</si>
  <si>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</si>
  <si>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</si>
  <si>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</si>
  <si>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</si>
  <si>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</si>
  <si>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</si>
  <si>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</si>
  <si>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</si>
  <si>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</si>
  <si>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</si>
  <si>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</si>
  <si>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</si>
  <si>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</si>
  <si>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</si>
  <si>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</si>
  <si>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</si>
  <si>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</si>
  <si>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</si>
  <si>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</si>
  <si>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</si>
  <si>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</si>
  <si>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</si>
  <si>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</si>
  <si>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</si>
  <si>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</si>
  <si>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</si>
  <si>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</si>
  <si>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</si>
  <si>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</si>
  <si>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</si>
  <si>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</si>
  <si>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</si>
  <si>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</si>
  <si>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</si>
  <si>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</si>
  <si>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</si>
  <si>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</si>
  <si>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</si>
  <si>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</si>
  <si>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</si>
  <si>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</si>
  <si>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</si>
  <si>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</si>
  <si>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</si>
  <si>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</si>
  <si>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</si>
  <si>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</si>
  <si>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</si>
  <si>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</si>
  <si>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</si>
  <si>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</si>
  <si>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</si>
  <si>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</si>
  <si>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</si>
  <si>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</si>
  <si>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</si>
  <si>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</si>
  <si>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</si>
  <si>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</si>
  <si>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</si>
  <si>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</si>
  <si>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</si>
  <si>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</si>
  <si>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</si>
  <si>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</si>
  <si>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</si>
  <si>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</si>
  <si>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</si>
  <si>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</si>
  <si>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</si>
  <si>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</si>
  <si>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</si>
  <si>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</si>
  <si>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</si>
  <si>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</si>
  <si>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</si>
  <si>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</si>
  <si>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</si>
  <si>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</si>
  <si>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</si>
  <si>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</si>
  <si>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</si>
  <si>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</si>
  <si>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</si>
  <si>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</si>
  <si>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</si>
  <si>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</si>
  <si>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</si>
  <si>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</si>
  <si>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</si>
  <si>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</si>
  <si>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</si>
  <si>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</si>
  <si>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</si>
  <si>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</si>
  <si>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</si>
  <si>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</si>
  <si>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</si>
  <si>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</si>
  <si>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</si>
  <si>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</si>
  <si>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</si>
  <si>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</si>
  <si>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</si>
  <si>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</si>
  <si>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</si>
  <si>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</si>
  <si>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</si>
  <si>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</si>
  <si>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</si>
  <si>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</si>
  <si>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</si>
  <si>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</si>
  <si>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</si>
  <si>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</si>
  <si>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</si>
  <si>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</si>
  <si>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</si>
  <si>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</si>
  <si>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</si>
  <si>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</si>
  <si>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</si>
  <si>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</si>
  <si>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</si>
  <si>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</si>
  <si>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</si>
  <si>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</si>
  <si>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</si>
  <si>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</si>
  <si>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</si>
  <si>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</si>
  <si>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</si>
  <si>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</si>
  <si>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</si>
  <si>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</si>
  <si>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</si>
  <si>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</si>
  <si>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</si>
  <si>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</si>
  <si>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</si>
  <si>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</si>
  <si>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</si>
  <si>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</si>
  <si>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</si>
  <si>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</si>
  <si>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</si>
  <si>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</si>
  <si>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</si>
  <si>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</si>
  <si>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</si>
  <si>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</si>
  <si>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</si>
  <si>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</si>
  <si>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</si>
  <si>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</si>
  <si>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</si>
  <si>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</si>
  <si>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</si>
  <si>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</si>
  <si>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</si>
  <si>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</si>
  <si>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</si>
  <si>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</si>
  <si>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</si>
  <si>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</si>
  <si>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</si>
  <si>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</si>
  <si>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</si>
  <si>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</si>
  <si>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</si>
  <si>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</si>
  <si>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</si>
  <si>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</si>
  <si>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</si>
  <si>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</si>
  <si>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</si>
  <si>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</si>
  <si>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</si>
  <si>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</si>
  <si>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</si>
  <si>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</si>
  <si>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</si>
  <si>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</si>
  <si>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</si>
  <si>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</si>
  <si>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</si>
  <si>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</si>
  <si>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</si>
  <si>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</si>
  <si>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</si>
  <si>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</si>
  <si>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</si>
  <si>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</si>
  <si>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</si>
  <si>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</si>
  <si>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</si>
  <si>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</si>
  <si>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</si>
  <si>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</si>
  <si>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</si>
  <si>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</si>
  <si>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</si>
  <si>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</si>
  <si>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</si>
  <si>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</si>
  <si>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</si>
  <si>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</si>
  <si>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</si>
  <si>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</si>
  <si>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</si>
  <si>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</si>
  <si>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</si>
  <si>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</si>
  <si>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</si>
  <si>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</si>
  <si>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</si>
  <si>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</si>
  <si>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</si>
  <si>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</si>
  <si>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</si>
  <si>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</si>
  <si>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</si>
  <si>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</si>
  <si>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</si>
  <si>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</si>
  <si>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</si>
  <si>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</si>
  <si>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</si>
  <si>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</si>
  <si>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</si>
  <si>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</si>
  <si>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</si>
  <si>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</si>
  <si>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</si>
  <si>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</si>
  <si>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</si>
  <si>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</si>
  <si>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</si>
  <si>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</si>
  <si>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</si>
  <si>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</si>
  <si>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</si>
  <si>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</si>
  <si>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</si>
  <si>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</si>
  <si>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</si>
  <si>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</si>
  <si>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</si>
  <si>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</si>
  <si>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</si>
  <si>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</si>
  <si>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</si>
  <si>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</si>
  <si>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</si>
  <si>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</si>
  <si>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</si>
  <si>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</si>
  <si>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</si>
  <si>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</si>
  <si>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</si>
  <si>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</si>
  <si>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</si>
  <si>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</si>
  <si>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</si>
  <si>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</si>
  <si>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</si>
  <si>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</si>
  <si>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</si>
  <si>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</si>
  <si>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</si>
  <si>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</si>
  <si>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</si>
  <si>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</si>
  <si>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</si>
  <si>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</si>
  <si>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</si>
  <si>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</si>
  <si>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</si>
  <si>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</si>
  <si>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</si>
  <si>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</si>
  <si>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</si>
  <si>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</si>
  <si>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</si>
  <si>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</si>
  <si>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</si>
  <si>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</si>
  <si>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</si>
  <si>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</si>
  <si>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</si>
  <si>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</si>
  <si>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</si>
  <si>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</si>
  <si>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</si>
  <si>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</si>
  <si>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</si>
  <si>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</si>
  <si>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</si>
  <si>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</si>
  <si>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</si>
  <si>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</si>
  <si>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</si>
  <si>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</si>
  <si>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</si>
  <si>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</si>
  <si>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</si>
  <si>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</si>
  <si>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</si>
  <si>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</si>
  <si>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</si>
  <si>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</si>
  <si>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</si>
  <si>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</si>
  <si>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</si>
  <si>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</si>
  <si>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</si>
  <si>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</si>
  <si>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</si>
  <si>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</si>
  <si>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</si>
  <si>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</si>
  <si>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</si>
  <si>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</si>
  <si>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</si>
  <si>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</si>
  <si>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</si>
  <si>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</si>
  <si>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</si>
  <si>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</si>
  <si>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</si>
  <si>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</si>
  <si>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</si>
  <si>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</si>
  <si>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</si>
  <si>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</si>
  <si>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</si>
  <si>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</si>
  <si>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</si>
  <si>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</si>
  <si>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</si>
  <si>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</si>
  <si>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</si>
  <si>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</si>
  <si>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</si>
  <si>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</si>
  <si>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</si>
  <si>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</si>
  <si>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</si>
  <si>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</si>
  <si>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</si>
  <si>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</si>
  <si>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</si>
  <si>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</si>
  <si>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</si>
  <si>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</si>
  <si>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</si>
  <si>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</si>
  <si>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</si>
  <si>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</si>
  <si>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</si>
  <si>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</si>
  <si>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</si>
  <si>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</si>
  <si>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</si>
  <si>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</si>
  <si>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</si>
  <si>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</si>
  <si>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</si>
  <si>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</si>
  <si>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</si>
  <si>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</si>
  <si>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</si>
  <si>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</si>
  <si>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</si>
  <si>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</si>
  <si>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</si>
  <si>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</si>
  <si>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</si>
  <si>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</si>
  <si>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</si>
  <si>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</si>
  <si>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</si>
  <si>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</si>
  <si>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</si>
  <si>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</si>
  <si>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</si>
  <si>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</si>
  <si>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</si>
  <si>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</si>
  <si>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</si>
  <si>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</si>
  <si>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</si>
  <si>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</si>
  <si>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</si>
  <si>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</si>
  <si>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</si>
  <si>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</si>
  <si>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</si>
  <si>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</si>
  <si>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</si>
  <si>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</si>
  <si>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</si>
  <si>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</si>
  <si>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</si>
  <si>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</si>
  <si>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</si>
  <si>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</si>
  <si>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</si>
  <si>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</si>
  <si>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</si>
  <si>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</si>
  <si>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</si>
  <si>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</si>
  <si>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</si>
  <si>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</si>
  <si>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</si>
  <si>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</si>
  <si>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</si>
  <si>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</si>
  <si>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</si>
  <si>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</si>
  <si>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</si>
  <si>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</si>
  <si>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</si>
  <si>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</si>
  <si>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</si>
  <si>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</si>
  <si>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</si>
  <si>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</si>
  <si>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</si>
  <si>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</si>
  <si>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</si>
  <si>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</si>
  <si>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</si>
  <si>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</si>
  <si>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</si>
  <si>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</si>
  <si>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</si>
  <si>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</si>
  <si>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</si>
  <si>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</si>
  <si>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</si>
  <si>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</si>
  <si>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</si>
  <si>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</si>
  <si>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</si>
  <si>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</si>
  <si>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</si>
  <si>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</si>
  <si>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</si>
  <si>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</si>
  <si>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</si>
  <si>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</si>
  <si>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</si>
  <si>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</si>
  <si>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</si>
  <si>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</si>
  <si>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</si>
  <si>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</si>
  <si>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</si>
  <si>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</si>
  <si>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</si>
  <si>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</si>
  <si>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</si>
  <si>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</si>
  <si>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</si>
  <si>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</si>
  <si>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</si>
  <si>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</si>
  <si>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</si>
  <si>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</si>
  <si>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</si>
  <si>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</si>
  <si>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</si>
  <si>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</si>
  <si>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</si>
  <si>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</si>
  <si>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</si>
  <si>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</si>
  <si>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</si>
  <si>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</si>
  <si>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</si>
  <si>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</si>
  <si>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</si>
  <si>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</si>
  <si>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</si>
  <si>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</si>
  <si>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</si>
  <si>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</si>
  <si>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</si>
  <si>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</si>
  <si>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</si>
  <si>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</si>
  <si>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</si>
  <si>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</si>
  <si>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</si>
  <si>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</si>
  <si>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</si>
  <si>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</si>
  <si>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</si>
  <si>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</si>
  <si>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</si>
  <si>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</si>
  <si>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</si>
  <si>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</si>
  <si>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</si>
  <si>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</si>
  <si>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</si>
  <si>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</si>
  <si>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</si>
  <si>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</si>
  <si>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</si>
  <si>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</si>
  <si>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</si>
  <si>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</si>
  <si>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</si>
  <si>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</si>
  <si>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</si>
  <si>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</si>
  <si>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</si>
  <si>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</si>
  <si>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</si>
  <si>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</si>
  <si>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</si>
  <si>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</si>
  <si>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</si>
  <si>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</si>
  <si>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</si>
  <si>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</si>
  <si>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</si>
  <si>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</si>
  <si>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</si>
  <si>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</si>
  <si>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</si>
  <si>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</si>
  <si>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</si>
  <si>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</si>
  <si>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</si>
  <si>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</si>
  <si>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</si>
  <si>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</si>
  <si>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</si>
  <si>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</si>
  <si>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</si>
  <si>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</si>
  <si>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</si>
  <si>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</si>
  <si>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</si>
  <si>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</si>
  <si>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</si>
  <si>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</si>
  <si>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</si>
  <si>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</si>
  <si>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</si>
  <si>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</si>
  <si>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</si>
  <si>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</si>
  <si>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</si>
  <si>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</si>
  <si>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</si>
  <si>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</si>
  <si>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</si>
  <si>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</si>
  <si>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</si>
  <si>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</si>
  <si>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</si>
  <si>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</si>
  <si>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</si>
  <si>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</si>
  <si>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</si>
  <si>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</si>
  <si>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</si>
  <si>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</si>
  <si>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</si>
  <si>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</si>
  <si>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</si>
  <si>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</si>
  <si>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</si>
  <si>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</si>
  <si>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</si>
  <si>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</si>
  <si>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</si>
  <si>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</si>
  <si>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</si>
  <si>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</si>
  <si>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</si>
  <si>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</si>
  <si>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</si>
  <si>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</si>
  <si>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</si>
  <si>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</si>
  <si>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</si>
  <si>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</si>
  <si>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</si>
  <si>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</si>
  <si>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</si>
  <si>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</si>
  <si>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</si>
  <si>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</si>
  <si>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</si>
  <si>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</si>
  <si>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</si>
  <si>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</si>
  <si>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</si>
  <si>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</si>
  <si>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</si>
  <si>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</si>
  <si>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</si>
  <si>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</si>
  <si>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</si>
  <si>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</si>
  <si>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</si>
  <si>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</si>
  <si>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</si>
  <si>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</si>
  <si>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</si>
  <si>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</si>
  <si>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</si>
  <si>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</si>
  <si>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</si>
  <si>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</si>
  <si>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</si>
  <si>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</si>
  <si>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</si>
  <si>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</si>
  <si>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</si>
  <si>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</si>
  <si>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</si>
  <si>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</si>
  <si>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</si>
  <si>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</si>
  <si>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</si>
  <si>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</si>
  <si>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</si>
  <si>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</si>
  <si>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</si>
  <si>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</si>
  <si>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</si>
  <si>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</si>
  <si>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</si>
  <si>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</si>
  <si>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</si>
  <si>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</si>
  <si>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</si>
  <si>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</si>
  <si>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</si>
  <si>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</si>
  <si>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</si>
  <si>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</si>
  <si>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</si>
  <si>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</si>
  <si>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</si>
  <si>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</si>
  <si>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</si>
  <si>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</si>
  <si>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</si>
  <si>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</si>
  <si>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</si>
  <si>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</si>
  <si>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</si>
  <si>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</si>
  <si>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</si>
  <si>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</si>
  <si>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</si>
  <si>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</si>
  <si>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</si>
  <si>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</si>
  <si>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</si>
  <si>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</si>
  <si>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</si>
  <si>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</si>
  <si>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</si>
  <si>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</si>
  <si>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</si>
  <si>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</si>
  <si>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</si>
  <si>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</si>
  <si>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</si>
  <si>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</si>
  <si>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</si>
  <si>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</si>
  <si>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</si>
  <si>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</si>
  <si>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</si>
  <si>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</si>
  <si>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</si>
  <si>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</si>
  <si>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</si>
  <si>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</si>
  <si>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</si>
  <si>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</si>
  <si>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</si>
  <si>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</si>
  <si>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</si>
  <si>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</si>
  <si>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</si>
  <si>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</si>
  <si>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</si>
  <si>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</si>
  <si>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</si>
  <si>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</si>
  <si>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</si>
  <si>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</si>
  <si>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</si>
  <si>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</si>
  <si>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</si>
  <si>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</si>
  <si>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</si>
  <si>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</si>
  <si>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</si>
  <si>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</si>
  <si>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</si>
  <si>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</si>
  <si>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</si>
  <si>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</si>
  <si>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</si>
  <si>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</si>
  <si>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</si>
  <si>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</si>
  <si>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</si>
  <si>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</si>
  <si>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</si>
  <si>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</si>
  <si>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</si>
  <si>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</si>
  <si>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</si>
  <si>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</si>
  <si>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</si>
  <si>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</si>
  <si>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</si>
  <si>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</si>
  <si>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</si>
  <si>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</si>
  <si>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</si>
  <si>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</si>
  <si>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</si>
  <si>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</si>
  <si>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</si>
  <si>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</si>
  <si>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</si>
  <si>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</si>
  <si>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</si>
  <si>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</si>
  <si>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</si>
  <si>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</si>
  <si>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</si>
  <si>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</si>
  <si>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</si>
  <si>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</si>
  <si>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</si>
  <si>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</si>
  <si>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</si>
  <si>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</si>
  <si>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</si>
  <si>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</si>
  <si>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</si>
  <si>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</si>
  <si>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</si>
  <si>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</si>
  <si>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</si>
  <si>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</si>
  <si>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</si>
  <si>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</si>
  <si>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</si>
  <si>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</si>
  <si>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</si>
  <si>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</si>
  <si>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</si>
  <si>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</si>
  <si>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</si>
  <si>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</si>
  <si>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</si>
  <si>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</si>
  <si>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</si>
  <si>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</si>
  <si>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</si>
  <si>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</si>
  <si>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</si>
  <si>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</si>
  <si>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</si>
  <si>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</si>
  <si>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</si>
  <si>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</si>
  <si>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</si>
  <si>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</si>
  <si>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</si>
  <si>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</si>
  <si>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</si>
  <si>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</si>
  <si>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</si>
  <si>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</si>
  <si>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</si>
  <si>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</si>
  <si>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</si>
  <si>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</si>
  <si>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</si>
  <si>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</si>
  <si>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</si>
  <si>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</si>
  <si>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</si>
  <si>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</si>
  <si>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</si>
  <si>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</si>
  <si>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</si>
  <si>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</si>
  <si>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</si>
  <si>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</si>
  <si>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</si>
  <si>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</si>
  <si>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</si>
  <si>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</si>
  <si>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</si>
  <si>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</si>
  <si>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</si>
  <si>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</si>
  <si>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</si>
  <si>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</si>
  <si>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</si>
  <si>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</si>
  <si>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</si>
  <si>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</si>
  <si>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</si>
  <si>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</si>
  <si>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</si>
  <si>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</si>
  <si>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</si>
  <si>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</si>
  <si>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</si>
  <si>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</si>
  <si>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</si>
  <si>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</si>
  <si>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</si>
  <si>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</si>
  <si>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</si>
  <si>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</si>
  <si>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</si>
  <si>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</si>
  <si>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</si>
  <si>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</si>
  <si>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</si>
  <si>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</si>
  <si>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</si>
  <si>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</si>
  <si>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</si>
  <si>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</si>
  <si>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</si>
  <si>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</si>
  <si>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</si>
  <si>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</si>
  <si>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</si>
  <si>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</si>
  <si>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</si>
  <si>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</si>
  <si>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</si>
  <si>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</si>
  <si>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</si>
  <si>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</si>
  <si>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</si>
  <si>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</si>
  <si>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</si>
  <si>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</si>
  <si>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</si>
  <si>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</si>
  <si>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</si>
  <si>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</si>
  <si>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</si>
  <si>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</si>
  <si>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</si>
  <si>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</si>
  <si>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</si>
  <si>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</si>
  <si>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</si>
  <si>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</si>
  <si>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</si>
  <si>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</si>
  <si>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</si>
  <si>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</si>
  <si>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</si>
  <si>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</si>
  <si>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</si>
  <si>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</si>
  <si>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</si>
  <si>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</si>
  <si>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</si>
  <si>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</si>
  <si>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</si>
  <si>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</si>
  <si>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</si>
  <si>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</si>
  <si>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</si>
  <si>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</si>
  <si>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</si>
  <si>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</si>
  <si>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</si>
  <si>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</si>
  <si>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</si>
  <si>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</si>
  <si>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</si>
  <si>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</si>
  <si>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</si>
  <si>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</si>
  <si>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</si>
  <si>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</si>
  <si>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</si>
  <si>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</si>
  <si>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</si>
  <si>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</si>
  <si>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</si>
  <si>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</si>
  <si>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</si>
  <si>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</si>
  <si>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</si>
  <si>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</si>
  <si>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</si>
  <si>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</si>
  <si>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</si>
  <si>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</si>
  <si>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</si>
  <si>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</si>
  <si>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</si>
  <si>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</si>
  <si>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</si>
  <si>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</si>
  <si>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</si>
  <si>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</si>
  <si>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</si>
  <si>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</si>
  <si>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</si>
  <si>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</si>
  <si>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</si>
  <si>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</si>
  <si>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</si>
  <si>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</si>
  <si>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</si>
  <si>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</si>
  <si>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</si>
  <si>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</si>
  <si>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</si>
  <si>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</si>
  <si>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</si>
  <si>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</si>
  <si>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</si>
  <si>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</si>
  <si>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</si>
  <si>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</si>
  <si>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</si>
  <si>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</si>
  <si>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</si>
  <si>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</si>
  <si>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</si>
  <si>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</si>
  <si>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</si>
  <si>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</si>
  <si>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</si>
  <si>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</si>
  <si>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</si>
  <si>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</si>
  <si>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</si>
  <si>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</si>
  <si>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</si>
  <si>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</si>
  <si>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</si>
  <si>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</si>
  <si>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</si>
  <si>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</si>
  <si>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</si>
  <si>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</si>
  <si>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</si>
  <si>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</si>
  <si>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</si>
  <si>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</si>
  <si>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</si>
  <si>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</si>
  <si>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</si>
  <si>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</si>
  <si>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</si>
  <si>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</si>
  <si>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</si>
  <si>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</si>
  <si>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</si>
  <si>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</si>
  <si>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</si>
  <si>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</si>
  <si>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</si>
  <si>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</si>
  <si>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</si>
  <si>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</si>
  <si>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</si>
  <si>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</si>
  <si>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</si>
  <si>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</si>
  <si>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</si>
  <si>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</si>
  <si>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</si>
  <si>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</si>
  <si>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</si>
  <si>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</si>
  <si>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</si>
  <si>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</si>
  <si>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</si>
  <si>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</si>
  <si>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</si>
  <si>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</si>
  <si>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</si>
  <si>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</si>
  <si>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</si>
  <si>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</si>
  <si>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</si>
  <si>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</si>
  <si>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</si>
  <si>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</si>
  <si>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</si>
  <si>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</si>
  <si>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</si>
  <si>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</si>
  <si>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</si>
  <si>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</si>
  <si>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</si>
  <si>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</si>
  <si>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</si>
  <si>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</si>
  <si>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</si>
  <si>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</si>
  <si>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</si>
  <si>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</si>
  <si>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</si>
  <si>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</si>
  <si>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</si>
  <si>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</si>
  <si>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</si>
  <si>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</si>
  <si>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</si>
  <si>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</si>
  <si>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</si>
  <si>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</si>
  <si>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</si>
  <si>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</si>
  <si>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</si>
  <si>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</si>
  <si>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</si>
  <si>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</si>
  <si>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</si>
  <si>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</si>
  <si>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</si>
  <si>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</si>
  <si>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</si>
  <si>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</si>
  <si>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</si>
  <si>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</si>
  <si>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</si>
  <si>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</si>
  <si>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</si>
  <si>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</si>
  <si>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</si>
  <si>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</si>
  <si>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</si>
  <si>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</si>
  <si>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</si>
  <si>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</si>
  <si>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</si>
  <si>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</si>
  <si>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</si>
  <si>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</si>
  <si>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</si>
  <si>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</si>
  <si>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</si>
  <si>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</si>
  <si>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</si>
  <si>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</si>
  <si>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</si>
  <si>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</si>
  <si>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</si>
  <si>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</si>
  <si>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</si>
  <si>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</si>
  <si>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</si>
  <si>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</si>
  <si>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</si>
  <si>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</si>
  <si>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</si>
  <si>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</si>
  <si>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</si>
  <si>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</si>
  <si>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</si>
  <si>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</si>
  <si>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</si>
  <si>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</si>
  <si>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</si>
  <si>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</si>
  <si>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</si>
  <si>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</si>
  <si>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</si>
  <si>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</si>
  <si>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</si>
  <si>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</si>
  <si>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</si>
  <si>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</si>
  <si>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</si>
  <si>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</si>
  <si>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</si>
  <si>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</si>
  <si>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</si>
  <si>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</si>
  <si>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</si>
  <si>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</si>
  <si>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</si>
  <si>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</si>
  <si>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</si>
  <si>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</si>
  <si>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</si>
  <si>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</si>
  <si>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</si>
  <si>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</si>
  <si>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</si>
  <si>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</si>
  <si>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</si>
  <si>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</si>
  <si>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</si>
  <si>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</si>
  <si>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</si>
  <si>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</si>
  <si>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</si>
  <si>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</si>
  <si>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</si>
  <si>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</si>
  <si>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</si>
  <si>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</si>
  <si>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</si>
  <si>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</si>
  <si>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</si>
  <si>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</si>
  <si>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</si>
  <si>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</si>
  <si>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</si>
  <si>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</si>
  <si>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</si>
  <si>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</si>
  <si>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</si>
  <si>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</si>
  <si>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</si>
  <si>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</si>
  <si>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</si>
  <si>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</si>
  <si>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</si>
  <si>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</si>
  <si>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</si>
  <si>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</si>
  <si>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</si>
  <si>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</si>
  <si>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</si>
  <si>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</si>
  <si>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</si>
  <si>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</si>
  <si>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</si>
  <si>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</si>
  <si>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</si>
  <si>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</si>
  <si>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</si>
  <si>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</si>
  <si>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</si>
  <si>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</si>
  <si>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</si>
  <si>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</si>
  <si>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</si>
  <si>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</si>
  <si>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</si>
  <si>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</si>
  <si>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</si>
  <si>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</si>
  <si>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</si>
  <si>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</si>
  <si>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</si>
  <si>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</si>
  <si>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</si>
  <si>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</si>
  <si>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</si>
  <si>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</si>
  <si>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</si>
  <si>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</si>
  <si>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</si>
  <si>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</si>
  <si>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</si>
  <si>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</si>
  <si>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</si>
  <si>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</si>
  <si>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</si>
  <si>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</si>
  <si>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</si>
  <si>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</si>
  <si>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</si>
  <si>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</si>
  <si>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</si>
  <si>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</si>
  <si>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</si>
  <si>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</si>
  <si>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</si>
  <si>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</si>
  <si>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</si>
  <si>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</si>
  <si>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</si>
  <si>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</si>
  <si>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</si>
  <si>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</si>
  <si>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</si>
  <si>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</si>
  <si>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</si>
  <si>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</si>
  <si>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</si>
  <si>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</si>
  <si>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</si>
  <si>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</si>
  <si>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</si>
  <si>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</si>
  <si>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</si>
  <si>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</si>
  <si>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</si>
  <si>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</si>
  <si>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</si>
  <si>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</si>
  <si>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</si>
  <si>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</si>
  <si>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</si>
  <si>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</si>
  <si>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</si>
  <si>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</si>
  <si>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</si>
  <si>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</si>
  <si>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</si>
  <si>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</si>
  <si>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</si>
  <si>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</si>
  <si>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</si>
  <si>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</si>
  <si>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</si>
  <si>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</si>
  <si>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</si>
  <si>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</si>
  <si>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</si>
  <si>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</si>
  <si>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</si>
  <si>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</si>
  <si>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</si>
  <si>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</si>
  <si>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</si>
  <si>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</si>
  <si>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</si>
  <si>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</si>
  <si>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</si>
  <si>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</si>
  <si>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</si>
  <si>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</si>
  <si>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</si>
  <si>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</si>
  <si>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</si>
  <si>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</si>
  <si>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</si>
  <si>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</si>
  <si>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</si>
  <si>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</si>
  <si>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</si>
  <si>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</si>
  <si>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</si>
  <si>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</si>
  <si>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</si>
  <si>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</si>
  <si>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</si>
  <si>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</si>
  <si>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</si>
  <si>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</si>
  <si>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</si>
  <si>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</si>
  <si>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</si>
  <si>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</si>
  <si>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</si>
  <si>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</si>
  <si>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</si>
  <si>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</si>
  <si>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</si>
  <si>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</si>
  <si>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</si>
  <si>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</si>
  <si>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</si>
  <si>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</si>
  <si>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</si>
  <si>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</si>
  <si>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</si>
  <si>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</si>
  <si>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</si>
  <si>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</si>
  <si>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</si>
  <si>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</si>
  <si>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</si>
  <si>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</si>
  <si>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</si>
  <si>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</si>
  <si>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</si>
  <si>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</si>
  <si>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</si>
  <si>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</si>
  <si>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</si>
  <si>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</si>
  <si>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</si>
  <si>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</si>
  <si>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</si>
  <si>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</si>
  <si>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</si>
  <si>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</si>
  <si>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</si>
  <si>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</si>
  <si>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</si>
  <si>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</si>
  <si>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</si>
  <si>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</si>
  <si>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</si>
  <si>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</si>
  <si>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</si>
  <si>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</si>
  <si>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</si>
  <si>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</si>
  <si>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</si>
  <si>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</si>
  <si>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</si>
  <si>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</si>
  <si>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</si>
  <si>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</si>
  <si>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</si>
  <si>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</si>
  <si>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</si>
  <si>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</si>
  <si>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</si>
  <si>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</si>
  <si>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</si>
  <si>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</si>
  <si>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</si>
  <si>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</si>
  <si>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</si>
  <si>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</si>
  <si>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</si>
  <si>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</si>
  <si>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</si>
  <si>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</si>
  <si>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</si>
  <si>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</si>
  <si>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</si>
  <si>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</si>
  <si>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</si>
  <si>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</si>
  <si>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</si>
  <si>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</si>
  <si>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</si>
  <si>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</si>
  <si>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</si>
  <si>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</si>
  <si>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</si>
  <si>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</si>
  <si>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</si>
  <si>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</si>
  <si>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</si>
  <si>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</si>
  <si>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</si>
  <si>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</si>
  <si>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</si>
  <si>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</si>
  <si>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</si>
  <si>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</si>
  <si>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</si>
  <si>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</si>
  <si>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</si>
  <si>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</si>
  <si>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</si>
  <si>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</si>
  <si>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</si>
  <si>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</si>
  <si>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</si>
  <si>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</si>
  <si>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</si>
  <si>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</si>
  <si>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</si>
  <si>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</si>
  <si>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</si>
  <si>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</si>
  <si>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</si>
  <si>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</si>
  <si>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</si>
  <si>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</si>
  <si>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</si>
  <si>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</si>
  <si>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</si>
  <si>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</si>
  <si>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</si>
  <si>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</si>
  <si>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</si>
  <si>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</si>
  <si>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</si>
  <si>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</si>
  <si>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</si>
  <si>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</si>
  <si>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</si>
  <si>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</si>
  <si>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</si>
  <si>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</si>
  <si>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</si>
  <si>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</si>
  <si>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</si>
  <si>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</si>
  <si>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</si>
  <si>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</si>
  <si>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</si>
  <si>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</si>
  <si>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</si>
  <si>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</si>
  <si>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</si>
  <si>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</si>
  <si>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</si>
  <si>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</si>
  <si>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</si>
  <si>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</si>
  <si>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</si>
  <si>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</si>
  <si>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</si>
  <si>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</si>
  <si>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</si>
  <si>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</si>
  <si>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</si>
  <si>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</si>
  <si>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</si>
  <si>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</si>
  <si>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</si>
  <si>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</si>
  <si>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</si>
  <si>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</si>
  <si>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</si>
  <si>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</si>
  <si>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</si>
  <si>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</si>
  <si>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</si>
  <si>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</si>
  <si>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</si>
  <si>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</si>
  <si>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</si>
  <si>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</si>
  <si>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</si>
  <si>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</si>
  <si>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</si>
  <si>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</si>
  <si>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</si>
  <si>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</si>
  <si>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</si>
  <si>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</si>
  <si>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</si>
  <si>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</si>
  <si>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</si>
  <si>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</si>
  <si>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</si>
  <si>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</si>
  <si>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</si>
  <si>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</si>
  <si>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</si>
  <si>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</si>
  <si>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</si>
  <si>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</si>
  <si>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</si>
  <si>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</si>
  <si>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</si>
  <si>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</si>
  <si>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</si>
  <si>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</si>
  <si>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</si>
  <si>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</si>
  <si>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</si>
  <si>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</si>
  <si>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</si>
  <si>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</si>
  <si>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</si>
  <si>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</si>
  <si>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</si>
  <si>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</si>
  <si>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</si>
  <si>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</si>
  <si>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</si>
  <si>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</si>
  <si>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</si>
  <si>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</si>
  <si>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</si>
  <si>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</si>
  <si>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</si>
  <si>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</si>
  <si>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</si>
  <si>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</si>
  <si>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</si>
  <si>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</si>
  <si>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</si>
  <si>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</si>
  <si>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</si>
  <si>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</si>
  <si>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</si>
  <si>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</si>
  <si>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</si>
  <si>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</si>
  <si>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</si>
  <si>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</si>
  <si>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</si>
  <si>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</si>
  <si>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</si>
  <si>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</si>
  <si>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</si>
  <si>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</si>
  <si>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</si>
  <si>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</si>
  <si>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</si>
  <si>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</si>
  <si>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</si>
  <si>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</si>
  <si>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</si>
  <si>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</si>
  <si>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</si>
  <si>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</si>
  <si>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</si>
  <si>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</si>
  <si>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</si>
  <si>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</si>
  <si>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</si>
  <si>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</si>
  <si>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</si>
  <si>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</si>
  <si>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</si>
  <si>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</si>
  <si>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</si>
  <si>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</si>
  <si>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</si>
  <si>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</si>
  <si>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</si>
  <si>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</si>
  <si>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</si>
  <si>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</si>
  <si>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</si>
  <si>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</si>
  <si>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</si>
  <si>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</si>
  <si>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</si>
  <si>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</si>
  <si>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</si>
  <si>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</si>
  <si>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</si>
  <si>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</si>
  <si>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</si>
  <si>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</si>
  <si>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</si>
  <si>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</si>
  <si>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</si>
  <si>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</si>
  <si>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</si>
  <si>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</si>
  <si>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</si>
  <si>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</si>
  <si>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</si>
  <si>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</si>
  <si>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</si>
  <si>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</si>
  <si>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</si>
  <si>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</si>
  <si>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</si>
  <si>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</si>
  <si>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</si>
  <si>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</si>
  <si>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</si>
  <si>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</si>
  <si>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</si>
  <si>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</si>
  <si>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</si>
  <si>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</si>
  <si>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</si>
  <si>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</si>
  <si>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</si>
  <si>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</si>
  <si>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</si>
  <si>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</si>
  <si>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</si>
  <si>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</si>
  <si>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</si>
  <si>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</si>
  <si>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</si>
  <si>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</si>
  <si>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</si>
  <si>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</si>
  <si>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</si>
  <si>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</si>
  <si>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</si>
  <si>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</si>
  <si>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</si>
  <si>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</si>
  <si>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</si>
  <si>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</si>
  <si>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</si>
  <si>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</si>
  <si>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</si>
  <si>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</si>
  <si>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</si>
  <si>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</si>
  <si>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</si>
  <si>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</si>
  <si>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</si>
  <si>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</si>
  <si>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</si>
  <si>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</si>
  <si>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</si>
  <si>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</si>
  <si>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</si>
  <si>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</si>
  <si>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</si>
  <si>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</si>
  <si>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</si>
  <si>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</si>
  <si>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</si>
  <si>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</si>
  <si>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</si>
  <si>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</si>
  <si>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</si>
  <si>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</si>
  <si>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</si>
  <si>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</si>
  <si>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</si>
  <si>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</si>
  <si>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</si>
  <si>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</si>
  <si>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</si>
  <si>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</si>
  <si>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</si>
  <si>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</si>
  <si>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</si>
  <si>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</si>
  <si>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</si>
  <si>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</si>
  <si>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</si>
  <si>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</si>
  <si>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</si>
  <si>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</si>
  <si>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</si>
  <si>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</si>
  <si>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</si>
  <si>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</si>
  <si>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</si>
  <si>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</si>
  <si>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</si>
  <si>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</si>
  <si>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</si>
  <si>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</si>
  <si>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</si>
  <si>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</si>
  <si>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</si>
  <si>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</si>
  <si>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</si>
  <si>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</si>
  <si>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</si>
  <si>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</si>
  <si>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</si>
  <si>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</si>
  <si>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</si>
  <si>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</si>
  <si>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</si>
  <si>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</si>
  <si>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</si>
  <si>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</si>
  <si>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</si>
  <si>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</si>
  <si>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</si>
  <si>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</si>
  <si>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</si>
  <si>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</si>
  <si>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</si>
  <si>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</si>
  <si>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</si>
  <si>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</si>
  <si>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</si>
  <si>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</si>
  <si>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</si>
  <si>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</si>
  <si>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</si>
  <si>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</si>
  <si>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</si>
  <si>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</si>
  <si>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</si>
  <si>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</si>
  <si>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</si>
  <si>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</si>
  <si>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</si>
  <si>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</si>
  <si>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</si>
  <si>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</si>
  <si>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</si>
  <si>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</si>
  <si>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</si>
  <si>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</si>
  <si>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</si>
  <si>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</si>
  <si>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</si>
  <si>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</si>
  <si>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</si>
  <si>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</si>
  <si>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</si>
  <si>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</si>
  <si>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</si>
  <si>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</si>
  <si>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</si>
  <si>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</si>
  <si>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</si>
  <si>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</si>
  <si>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</si>
  <si>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</si>
  <si>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</si>
  <si>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</si>
  <si>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</si>
  <si>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</si>
  <si>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</si>
  <si>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</si>
  <si>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</si>
  <si>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</si>
  <si>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</si>
  <si>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</si>
  <si>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</si>
  <si>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</si>
  <si>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</si>
  <si>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</si>
  <si>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</si>
  <si>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</si>
  <si>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</si>
  <si>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</si>
  <si>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</si>
  <si>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</si>
  <si>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</si>
  <si>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</si>
  <si>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</si>
  <si>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</si>
  <si>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</si>
  <si>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</si>
  <si>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</si>
  <si>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</si>
  <si>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</si>
  <si>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</si>
  <si>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</si>
  <si>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</si>
  <si>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</si>
  <si>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</si>
  <si>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</si>
  <si>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</si>
  <si>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</si>
  <si>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</si>
  <si>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</si>
  <si>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</si>
  <si>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</si>
  <si>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</si>
  <si>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</si>
  <si>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</si>
  <si>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</si>
  <si>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</si>
  <si>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</si>
  <si>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</si>
  <si>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</si>
  <si>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</si>
  <si>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</si>
  <si>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</si>
  <si>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</si>
  <si>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</si>
  <si>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</si>
  <si>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</si>
  <si>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</si>
  <si>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</si>
  <si>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</si>
  <si>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</si>
  <si>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</si>
  <si>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</si>
  <si>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</si>
  <si>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</si>
  <si>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</si>
  <si>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</si>
  <si>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</si>
  <si>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</si>
  <si>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</si>
  <si>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</si>
  <si>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</si>
  <si>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</si>
  <si>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</si>
  <si>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</si>
  <si>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</si>
  <si>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</si>
  <si>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</si>
  <si>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</si>
  <si>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</si>
  <si>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</si>
  <si>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</si>
  <si>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</si>
  <si>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</si>
  <si>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</si>
  <si>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</si>
  <si>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</si>
  <si>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</si>
  <si>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</si>
  <si>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</si>
  <si>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</si>
  <si>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</si>
  <si>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</si>
  <si>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</si>
  <si>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</si>
  <si>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</si>
  <si>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</si>
  <si>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</si>
  <si>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</si>
  <si>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</si>
  <si>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</si>
  <si>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</si>
  <si>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</si>
  <si>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</si>
  <si>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</si>
  <si>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</si>
  <si>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</si>
  <si>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</si>
  <si>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</si>
  <si>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</si>
  <si>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</si>
  <si>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</si>
  <si>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</si>
  <si>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</si>
  <si>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</si>
  <si>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</si>
  <si>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</si>
  <si>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</si>
  <si>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</si>
  <si>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</si>
  <si>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</si>
  <si>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</si>
  <si>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</si>
  <si>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</si>
  <si>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</si>
  <si>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</si>
  <si>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</si>
  <si>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</si>
  <si>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</si>
  <si>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</si>
  <si>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</si>
  <si>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</si>
  <si>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</si>
  <si>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</si>
  <si>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</si>
  <si>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</si>
  <si>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</si>
  <si>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</si>
  <si>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</si>
  <si>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</si>
  <si>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</si>
  <si>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</si>
  <si>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</si>
  <si>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</si>
  <si>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</si>
  <si>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</si>
  <si>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</si>
  <si>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</si>
  <si>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</si>
  <si>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</si>
  <si>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</si>
  <si>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</si>
  <si>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</si>
  <si>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</si>
  <si>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</si>
  <si>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</si>
  <si>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</si>
  <si>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</si>
  <si>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</si>
  <si>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</si>
  <si>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</si>
  <si>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</si>
  <si>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</si>
  <si>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</si>
  <si>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</si>
  <si>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</si>
  <si>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</si>
  <si>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</si>
  <si>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</si>
  <si>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</si>
  <si>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</si>
  <si>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</si>
  <si>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</si>
  <si>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</si>
  <si>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</si>
  <si>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</si>
  <si>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</si>
  <si>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</si>
  <si>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</si>
  <si>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</si>
  <si>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</si>
  <si>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</si>
  <si>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</si>
  <si>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</si>
  <si>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</si>
  <si>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</si>
  <si>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</si>
  <si>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</si>
  <si>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</si>
  <si>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</si>
  <si>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</si>
  <si>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</si>
  <si>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</si>
  <si>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</si>
  <si>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</si>
  <si>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</si>
  <si>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</si>
  <si>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</si>
  <si>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</si>
  <si>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</si>
  <si>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</si>
  <si>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</si>
  <si>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</si>
  <si>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</si>
  <si>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</si>
  <si>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</si>
  <si>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</si>
  <si>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</si>
  <si>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</si>
  <si>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</si>
  <si>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</si>
  <si>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</si>
  <si>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</si>
  <si>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</si>
  <si>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</si>
  <si>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</si>
  <si>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</si>
  <si>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</si>
  <si>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</si>
  <si>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</si>
  <si>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</si>
  <si>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</si>
  <si>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</si>
  <si>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</si>
  <si>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</si>
  <si>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</si>
  <si>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</si>
  <si>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</si>
  <si>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</si>
  <si>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</si>
  <si>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</si>
  <si>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</si>
  <si>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</si>
  <si>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</si>
  <si>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</si>
  <si>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</si>
  <si>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</si>
  <si>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</si>
  <si>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</si>
  <si>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</si>
  <si>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</si>
  <si>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</si>
  <si>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</si>
  <si>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</si>
  <si>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</si>
  <si>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</si>
  <si>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</si>
  <si>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</si>
  <si>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</si>
  <si>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</si>
  <si>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</si>
  <si>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</si>
  <si>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</si>
  <si>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</si>
  <si>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</si>
  <si>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</si>
  <si>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</si>
  <si>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</si>
  <si>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</si>
  <si>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</si>
  <si>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</si>
  <si>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</si>
  <si>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</si>
  <si>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</si>
  <si>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</si>
  <si>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</si>
  <si>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</si>
  <si>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</si>
  <si>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</si>
  <si>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</si>
  <si>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</si>
  <si>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</si>
  <si>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</si>
  <si>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</si>
  <si>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</si>
  <si>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</si>
  <si>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</si>
  <si>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</si>
  <si>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</si>
  <si>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</si>
  <si>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</si>
  <si>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</si>
  <si>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</si>
  <si>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</si>
  <si>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</si>
  <si>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</si>
  <si>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</si>
  <si>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</si>
  <si>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</si>
  <si>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</si>
  <si>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</si>
  <si>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</si>
  <si>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</si>
  <si>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</si>
  <si>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</si>
  <si>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</si>
  <si>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</si>
  <si>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</si>
  <si>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</si>
  <si>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</si>
  <si>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</si>
  <si>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</si>
  <si>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</si>
  <si>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</si>
  <si>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</si>
  <si>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</si>
  <si>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</si>
  <si>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</si>
  <si>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</si>
  <si>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</si>
  <si>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</si>
  <si>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</si>
  <si>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</si>
  <si>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</si>
  <si>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</si>
  <si>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</si>
  <si>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</si>
  <si>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</si>
  <si>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</si>
  <si>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</si>
  <si>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</si>
  <si>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</si>
  <si>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</si>
  <si>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</si>
  <si>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</si>
  <si>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</si>
  <si>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</si>
  <si>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</si>
  <si>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</si>
  <si>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</si>
  <si>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</si>
  <si>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</si>
  <si>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</si>
  <si>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</si>
  <si>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</si>
  <si>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</si>
  <si>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</si>
  <si>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</si>
  <si>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</si>
  <si>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</si>
  <si>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</si>
  <si>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</si>
  <si>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</si>
  <si>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</si>
  <si>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</si>
  <si>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</si>
  <si>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</si>
  <si>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</si>
  <si>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</si>
  <si>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</si>
  <si>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</si>
  <si>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</si>
  <si>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</si>
  <si>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</si>
  <si>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</si>
  <si>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</si>
  <si>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</si>
  <si>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</si>
  <si>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</si>
  <si>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</si>
  <si>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</si>
  <si>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</si>
  <si>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</si>
  <si>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</si>
  <si>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</si>
  <si>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</si>
  <si>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</si>
  <si>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</si>
  <si>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</si>
  <si>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</si>
  <si>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</si>
  <si>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</si>
  <si>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</si>
  <si>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</si>
  <si>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</si>
  <si>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</si>
  <si>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</si>
  <si>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</si>
  <si>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</si>
  <si>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</si>
  <si>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</si>
  <si>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</si>
  <si>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</si>
  <si>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</si>
  <si>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</si>
  <si>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</si>
  <si>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</si>
  <si>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</si>
  <si>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</si>
  <si>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</si>
  <si>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</si>
  <si>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</si>
  <si>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</si>
  <si>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</si>
  <si>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</si>
  <si>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</si>
  <si>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</si>
  <si>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</si>
  <si>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</si>
  <si>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</si>
  <si>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</si>
  <si>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</si>
  <si>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</si>
  <si>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</si>
  <si>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</si>
  <si>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</si>
  <si>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</si>
  <si>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</si>
  <si>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</si>
  <si>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</si>
  <si>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</si>
  <si>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</si>
  <si>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</si>
  <si>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</si>
  <si>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</si>
  <si>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</si>
  <si>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</si>
  <si>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</si>
  <si>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</si>
  <si>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</si>
  <si>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</si>
  <si>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</si>
  <si>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</si>
  <si>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</si>
  <si>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</si>
  <si>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</si>
  <si>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</si>
  <si>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</si>
  <si>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</si>
  <si>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</si>
  <si>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</si>
  <si>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</si>
  <si>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</si>
  <si>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</si>
  <si>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</si>
  <si>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</si>
  <si>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</si>
  <si>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</si>
  <si>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</si>
  <si>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</si>
  <si>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</si>
  <si>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</si>
  <si>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</si>
  <si>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</si>
  <si>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</si>
  <si>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</si>
  <si>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</si>
  <si>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</si>
  <si>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</si>
  <si>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</si>
  <si>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</si>
  <si>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</si>
  <si>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</si>
  <si>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</si>
  <si>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</si>
  <si>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</si>
  <si>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</si>
  <si>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</si>
  <si>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</si>
  <si>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</si>
  <si>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</si>
  <si>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</si>
  <si>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</si>
  <si>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</si>
  <si>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</si>
  <si>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</si>
  <si>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</si>
  <si>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</si>
  <si>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</si>
  <si>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</si>
  <si>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</si>
  <si>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</si>
  <si>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</si>
  <si>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</si>
  <si>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</si>
  <si>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</si>
  <si>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</si>
  <si>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</si>
  <si>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</si>
  <si>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</si>
  <si>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</si>
  <si>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</si>
  <si>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</si>
  <si>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</si>
  <si>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</si>
  <si>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</si>
  <si>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</si>
  <si>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</si>
  <si>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</si>
  <si>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</si>
  <si>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</si>
  <si>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</si>
  <si>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</si>
  <si>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</si>
  <si>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</si>
  <si>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</si>
  <si>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</si>
  <si>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</si>
  <si>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</si>
  <si>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</si>
  <si>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</si>
  <si>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</si>
  <si>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</si>
  <si>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</si>
  <si>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</si>
  <si>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</si>
  <si>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</si>
  <si>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</si>
  <si>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</si>
  <si>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</si>
  <si>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</si>
  <si>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</si>
  <si>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</si>
  <si>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</si>
  <si>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</si>
  <si>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</si>
  <si>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</si>
  <si>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</si>
  <si>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</si>
  <si>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</si>
  <si>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</si>
  <si>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</si>
  <si>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</si>
  <si>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</si>
  <si>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</si>
  <si>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</si>
  <si>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</si>
  <si>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</si>
  <si>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</si>
  <si>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</si>
  <si>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</si>
  <si>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</si>
  <si>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</si>
  <si>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</si>
  <si>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</si>
  <si>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</si>
  <si>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</si>
  <si>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</si>
  <si>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</si>
  <si>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</si>
  <si>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</si>
  <si>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</si>
  <si>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</si>
  <si>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</si>
  <si>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</si>
  <si>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</si>
  <si>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</si>
  <si>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</si>
  <si>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</si>
  <si>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</si>
  <si>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</si>
  <si>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</si>
  <si>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</si>
  <si>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</si>
  <si>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</si>
  <si>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</si>
  <si>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</si>
  <si>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</si>
  <si>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</si>
  <si>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</si>
  <si>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</si>
  <si>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</si>
  <si>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</si>
  <si>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</si>
  <si>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</si>
  <si>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</si>
  <si>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</si>
  <si>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</si>
  <si>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</si>
  <si>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</si>
  <si>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</si>
  <si>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</si>
  <si>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</si>
  <si>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</si>
  <si>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</si>
  <si>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</si>
  <si>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</si>
  <si>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</si>
  <si>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</si>
  <si>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</si>
  <si>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</si>
  <si>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</si>
  <si>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</si>
  <si>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</si>
  <si>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</si>
  <si>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</si>
  <si>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</si>
  <si>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</si>
  <si>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</si>
  <si>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</si>
  <si>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</si>
  <si>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</si>
  <si>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</si>
  <si>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</si>
  <si>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</si>
  <si>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</si>
  <si>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</si>
  <si>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</si>
  <si>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</si>
  <si>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</si>
  <si>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</si>
  <si>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</si>
  <si>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</si>
  <si>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</si>
  <si>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</si>
  <si>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</si>
  <si>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</si>
  <si>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</si>
  <si>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</si>
  <si>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</si>
  <si>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</si>
  <si>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</si>
  <si>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</si>
  <si>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</si>
  <si>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</si>
  <si>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</si>
  <si>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</si>
  <si>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</si>
  <si>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</si>
  <si>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</si>
  <si>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</si>
  <si>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</si>
  <si>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</si>
  <si>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</si>
  <si>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</si>
  <si>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</si>
  <si>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</si>
  <si>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</si>
  <si>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</si>
  <si>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</si>
  <si>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</si>
  <si>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</si>
  <si>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</si>
  <si>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</si>
  <si>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</si>
  <si>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</si>
  <si>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</si>
  <si>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</si>
  <si>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</si>
  <si>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</si>
  <si>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</si>
  <si>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</si>
  <si>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</si>
  <si>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</si>
  <si>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</si>
  <si>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</si>
  <si>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</si>
  <si>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</si>
  <si>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</si>
  <si>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</si>
  <si>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</si>
  <si>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</si>
  <si>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</si>
  <si>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</si>
  <si>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</si>
  <si>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</si>
  <si>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</si>
  <si>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</si>
  <si>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</si>
  <si>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</si>
  <si>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</si>
  <si>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</si>
  <si>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</si>
  <si>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</si>
  <si>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</si>
  <si>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</si>
  <si>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</si>
  <si>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</si>
  <si>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</si>
  <si>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</si>
  <si>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</si>
  <si>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</si>
  <si>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</si>
  <si>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</si>
  <si>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</si>
  <si>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</si>
  <si>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</si>
  <si>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</si>
  <si>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</si>
  <si>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</si>
  <si>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</si>
  <si>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</si>
  <si>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</si>
  <si>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</si>
  <si>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</si>
  <si>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</si>
  <si>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</si>
  <si>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</si>
  <si>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</si>
  <si>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</si>
  <si>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</si>
  <si>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</si>
  <si>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</si>
  <si>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</si>
  <si>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</si>
  <si>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</si>
  <si>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</si>
  <si>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</si>
  <si>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</si>
  <si>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</si>
  <si>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</si>
  <si>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</si>
  <si>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</si>
  <si>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</si>
  <si>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</si>
  <si>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</si>
  <si>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</si>
  <si>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</si>
  <si>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</si>
  <si>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</si>
  <si>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</si>
  <si>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</si>
  <si>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</si>
  <si>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</si>
  <si>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</si>
  <si>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</si>
  <si>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</si>
  <si>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</si>
  <si>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</si>
  <si>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</si>
  <si>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</si>
  <si>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</si>
  <si>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</si>
  <si>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</si>
  <si>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</si>
  <si>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</si>
  <si>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</si>
  <si>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</si>
  <si>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</si>
  <si>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</si>
  <si>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</si>
  <si>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</si>
  <si>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</si>
  <si>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</si>
  <si>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</si>
  <si>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</si>
  <si>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</si>
  <si>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</si>
  <si>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</si>
  <si>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</si>
  <si>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</si>
  <si>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</si>
  <si>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</si>
  <si>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</si>
  <si>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</si>
  <si>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</si>
  <si>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</si>
  <si>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</si>
  <si>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</si>
  <si>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</si>
  <si>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</si>
  <si>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</si>
  <si>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</si>
  <si>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</si>
  <si>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</si>
  <si>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</si>
  <si>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</si>
  <si>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</si>
  <si>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</si>
  <si>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</si>
  <si>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</si>
  <si>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</si>
  <si>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</si>
  <si>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</si>
  <si>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</si>
  <si>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</si>
  <si>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</si>
  <si>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</si>
  <si>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</si>
  <si>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</si>
  <si>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</si>
  <si>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</si>
  <si>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</si>
  <si>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</si>
  <si>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</si>
  <si>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</si>
  <si>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</si>
  <si>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</si>
  <si>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</si>
  <si>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</si>
  <si>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</si>
  <si>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</si>
  <si>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</si>
  <si>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</si>
  <si>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</si>
  <si>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</si>
  <si>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</si>
  <si>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</si>
  <si>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</si>
  <si>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</si>
  <si>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</si>
  <si>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</si>
  <si>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</si>
  <si>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</si>
  <si>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</si>
  <si>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</si>
  <si>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</si>
  <si>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</si>
  <si>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</si>
  <si>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</si>
  <si>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</si>
  <si>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</si>
  <si>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</si>
  <si>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</si>
  <si>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</si>
  <si>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</si>
  <si>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</si>
  <si>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</si>
  <si>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</si>
  <si>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</si>
  <si>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</si>
  <si>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</si>
  <si>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</si>
  <si>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</si>
  <si>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</si>
  <si>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</si>
  <si>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</si>
  <si>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</si>
  <si>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</si>
  <si>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</si>
  <si>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</si>
  <si>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</si>
  <si>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</si>
  <si>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</si>
  <si>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</si>
  <si>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</si>
  <si>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</si>
  <si>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</si>
  <si>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</si>
  <si>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</si>
  <si>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</si>
  <si>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</si>
  <si>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</si>
  <si>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</si>
  <si>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</si>
  <si>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</si>
  <si>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</si>
  <si>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</si>
  <si>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</si>
  <si>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</si>
  <si>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</si>
  <si>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</si>
  <si>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</si>
  <si>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</si>
  <si>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</si>
  <si>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</si>
  <si>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</si>
  <si>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</si>
  <si>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</si>
  <si>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</si>
  <si>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</si>
  <si>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</si>
  <si>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</si>
  <si>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</si>
  <si>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</si>
  <si>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</si>
  <si>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</si>
  <si>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</si>
  <si>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</si>
  <si>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</si>
  <si>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</si>
  <si>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</si>
  <si>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</si>
  <si>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</si>
  <si>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</si>
  <si>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</si>
  <si>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</si>
  <si>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</si>
  <si>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</si>
  <si>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</si>
  <si>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</si>
  <si>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</si>
  <si>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</si>
  <si>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</si>
  <si>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</si>
  <si>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</si>
  <si>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</si>
  <si>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</si>
  <si>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</si>
  <si>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</si>
  <si>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</si>
  <si>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</si>
  <si>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</si>
  <si>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</si>
  <si>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</si>
  <si>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</si>
  <si>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</si>
  <si>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</si>
  <si>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</si>
  <si>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</si>
  <si>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</si>
  <si>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</si>
  <si>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</si>
  <si>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</si>
  <si>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</si>
  <si>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</si>
  <si>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</si>
  <si>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</si>
  <si>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</si>
  <si>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</si>
  <si>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</si>
  <si>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</si>
  <si>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</si>
  <si>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</si>
  <si>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</si>
  <si>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</si>
  <si>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</si>
  <si>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</si>
  <si>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</si>
  <si>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</si>
  <si>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</si>
  <si>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</si>
  <si>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</si>
  <si>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</si>
  <si>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</si>
  <si>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</si>
  <si>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</si>
  <si>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</si>
  <si>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</si>
  <si>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</si>
  <si>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</si>
  <si>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</si>
  <si>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</si>
  <si>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</si>
  <si>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</si>
  <si>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</si>
  <si>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</si>
  <si>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</si>
  <si>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</si>
  <si>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</si>
  <si>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</si>
  <si>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</si>
  <si>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</si>
  <si>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</si>
  <si>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</si>
  <si>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</si>
  <si>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</si>
  <si>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</si>
  <si>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</si>
  <si>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</si>
  <si>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</si>
  <si>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</si>
  <si>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</si>
  <si>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</si>
  <si>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</si>
  <si>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</si>
  <si>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</si>
  <si>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</si>
  <si>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</si>
  <si>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</si>
  <si>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</si>
  <si>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</si>
  <si>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</si>
  <si>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</si>
  <si>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</si>
  <si>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</si>
  <si>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</si>
  <si>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</si>
  <si>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</si>
  <si>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</si>
  <si>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</si>
  <si>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</si>
  <si>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</si>
  <si>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</si>
  <si>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</si>
  <si>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</si>
  <si>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</si>
  <si>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</si>
  <si>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</si>
  <si>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</si>
  <si>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</si>
  <si>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</si>
  <si>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</si>
  <si>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</si>
  <si>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</si>
  <si>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</si>
  <si>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</si>
  <si>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</si>
  <si>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</si>
  <si>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</si>
  <si>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</si>
  <si>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</si>
  <si>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</si>
  <si>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</si>
  <si>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</si>
  <si>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</si>
  <si>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</si>
  <si>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</si>
  <si>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</si>
  <si>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</si>
  <si>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</si>
  <si>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</si>
  <si>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</si>
  <si>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</si>
  <si>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</si>
  <si>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</si>
  <si>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</si>
  <si>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</si>
  <si>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</si>
  <si>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</si>
  <si>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</si>
  <si>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</si>
  <si>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</si>
  <si>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</si>
  <si>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</si>
  <si>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</si>
  <si>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</si>
  <si>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</si>
  <si>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</si>
  <si>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</si>
  <si>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</si>
  <si>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</si>
  <si>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</si>
  <si>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</si>
  <si>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</si>
  <si>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</si>
  <si>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</si>
  <si>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</si>
  <si>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</si>
  <si>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</si>
  <si>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</si>
  <si>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</si>
  <si>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</si>
  <si>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</si>
  <si>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</si>
  <si>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</si>
  <si>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</si>
  <si>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</si>
  <si>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</si>
  <si>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</si>
  <si>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</si>
  <si>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</si>
  <si>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</si>
  <si>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</si>
  <si>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</si>
  <si>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</si>
  <si>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</si>
  <si>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</si>
  <si>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</si>
  <si>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</si>
  <si>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</si>
  <si>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</si>
  <si>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</si>
  <si>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</si>
  <si>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</si>
  <si>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</si>
  <si>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</si>
  <si>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</si>
  <si>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</si>
  <si>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</si>
  <si>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</si>
  <si>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</si>
  <si>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</si>
  <si>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</si>
  <si>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</si>
  <si>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</si>
  <si>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</si>
  <si>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</si>
  <si>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</si>
  <si>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</si>
  <si>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</si>
  <si>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</si>
  <si>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</si>
  <si>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</si>
  <si>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</si>
  <si>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</si>
  <si>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</si>
  <si>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</si>
  <si>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</si>
  <si>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</si>
  <si>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</si>
  <si>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</si>
  <si>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</si>
  <si>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</si>
  <si>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</si>
  <si>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</si>
  <si>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</si>
  <si>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</si>
  <si>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</si>
  <si>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</si>
  <si>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</si>
  <si>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</si>
  <si>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</si>
  <si>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</si>
  <si>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</si>
  <si>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</si>
  <si>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</si>
  <si>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</si>
  <si>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</si>
  <si>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</si>
  <si>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</si>
  <si>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</si>
  <si>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</si>
  <si>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</si>
  <si>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</si>
  <si>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</si>
  <si>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</si>
  <si>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</si>
  <si>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</si>
  <si>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</si>
  <si>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</si>
  <si>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</si>
  <si>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</si>
  <si>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</si>
  <si>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</si>
  <si>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</si>
  <si>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</si>
  <si>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</si>
  <si>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</si>
  <si>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</si>
  <si>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</si>
  <si>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</si>
  <si>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</si>
  <si>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</si>
  <si>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</si>
  <si>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</si>
  <si>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</si>
  <si>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</si>
  <si>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</si>
  <si>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</si>
  <si>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</si>
  <si>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</si>
  <si>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</si>
  <si>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</si>
  <si>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</si>
  <si>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</si>
  <si>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</si>
  <si>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</si>
  <si>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</si>
  <si>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</si>
  <si>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</si>
  <si>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</si>
  <si>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</si>
  <si>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</si>
  <si>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</si>
  <si>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</si>
  <si>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</si>
  <si>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</si>
  <si>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</si>
  <si>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</si>
  <si>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</si>
  <si>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</si>
  <si>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</si>
  <si>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</si>
  <si>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</si>
  <si>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</si>
  <si>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</si>
  <si>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</si>
  <si>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</si>
  <si>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</si>
  <si>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</si>
  <si>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</si>
  <si>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</si>
  <si>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</si>
  <si>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</si>
  <si>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</si>
  <si>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</si>
  <si>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</si>
  <si>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</si>
  <si>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</si>
  <si>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</si>
  <si>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</si>
  <si>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</si>
  <si>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</si>
  <si>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</si>
  <si>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</si>
  <si>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</si>
  <si>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</si>
  <si>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</si>
  <si>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</si>
  <si>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</si>
  <si>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</si>
  <si>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</si>
  <si>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</si>
  <si>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</si>
  <si>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</si>
  <si>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</si>
  <si>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</si>
  <si>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</si>
  <si>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</si>
  <si>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</si>
  <si>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</si>
  <si>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</si>
  <si>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</si>
  <si>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</si>
  <si>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</si>
  <si>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</si>
  <si>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</si>
  <si>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</si>
  <si>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</si>
  <si>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</si>
  <si>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</si>
  <si>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</si>
  <si>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</si>
  <si>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</si>
  <si>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</si>
  <si>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</si>
  <si>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</si>
  <si>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</si>
  <si>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</si>
  <si>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</si>
  <si>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</si>
  <si>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</si>
  <si>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</si>
  <si>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</si>
  <si>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</si>
  <si>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</si>
  <si>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</si>
  <si>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</si>
  <si>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</si>
  <si>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</si>
  <si>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</si>
  <si>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</si>
  <si>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</si>
  <si>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</si>
  <si>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</si>
  <si>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</si>
  <si>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</si>
  <si>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</si>
  <si>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</si>
  <si>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</si>
  <si>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</si>
  <si>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</si>
  <si>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</si>
  <si>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</si>
  <si>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</si>
  <si>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</si>
  <si>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</si>
  <si>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</si>
  <si>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</si>
  <si>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</si>
  <si>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</si>
  <si>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</si>
  <si>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</si>
  <si>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</si>
  <si>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</si>
  <si>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</si>
  <si>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</si>
  <si>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</si>
  <si>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</si>
  <si>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</si>
  <si>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</si>
  <si>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</si>
  <si>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</si>
  <si>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</si>
  <si>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</si>
  <si>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</si>
  <si>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</si>
  <si>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</si>
  <si>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</si>
  <si>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</si>
  <si>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</si>
  <si>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</si>
  <si>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</si>
  <si>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</si>
  <si>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</si>
  <si>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</si>
  <si>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</si>
  <si>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</si>
  <si>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</si>
  <si>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</si>
  <si>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</si>
  <si>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</si>
  <si>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</si>
  <si>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</si>
  <si>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</si>
  <si>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</si>
  <si>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</si>
  <si>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</si>
  <si>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</si>
  <si>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</si>
  <si>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</si>
  <si>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</si>
  <si>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</si>
  <si>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</si>
  <si>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</si>
  <si>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</si>
  <si>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</si>
  <si>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</si>
  <si>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</si>
  <si>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</si>
  <si>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</si>
  <si>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</si>
  <si>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</si>
  <si>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</si>
  <si>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</si>
  <si>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</si>
  <si>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</si>
  <si>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</si>
  <si>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</si>
  <si>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</si>
  <si>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</si>
  <si>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</si>
  <si>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</si>
  <si>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</si>
  <si>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</si>
  <si>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</si>
  <si>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</si>
  <si>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</si>
  <si>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</si>
  <si>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</si>
  <si>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</si>
  <si>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</si>
  <si>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</si>
  <si>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</si>
  <si>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</si>
  <si>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</si>
  <si>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</si>
  <si>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</si>
  <si>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</si>
  <si>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</si>
  <si>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</si>
  <si>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</si>
  <si>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</si>
  <si>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</si>
  <si>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</si>
  <si>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</si>
  <si>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</si>
  <si>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</si>
  <si>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</si>
  <si>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</si>
  <si>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</si>
  <si>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</si>
  <si>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</si>
  <si>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</si>
  <si>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</si>
  <si>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</si>
  <si>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</si>
  <si>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</si>
  <si>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</si>
  <si>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</si>
  <si>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</si>
  <si>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</si>
  <si>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</si>
  <si>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</si>
  <si>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</si>
  <si>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</si>
  <si>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</si>
  <si>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</si>
  <si>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</si>
  <si>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</si>
  <si>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</si>
  <si>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</si>
  <si>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</si>
  <si>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</si>
  <si>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</si>
  <si>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</si>
  <si>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</si>
  <si>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</si>
  <si>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</si>
  <si>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</si>
  <si>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</si>
  <si>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</si>
  <si>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</si>
  <si>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</si>
  <si>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</si>
  <si>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</si>
  <si>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</si>
  <si>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</si>
  <si>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</si>
  <si>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</si>
  <si>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</si>
  <si>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</si>
  <si>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</si>
  <si>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</si>
  <si>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</si>
  <si>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</si>
  <si>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</si>
  <si>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</si>
  <si>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</si>
  <si>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</si>
  <si>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</si>
  <si>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</si>
  <si>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</si>
  <si>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</si>
  <si>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</si>
  <si>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</si>
  <si>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</si>
  <si>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</si>
  <si>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</si>
  <si>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</si>
  <si>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</si>
  <si>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</si>
  <si>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</si>
  <si>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</si>
  <si>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</si>
  <si>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</si>
  <si>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</si>
  <si>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</si>
  <si>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</si>
  <si>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</si>
  <si>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</si>
  <si>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</si>
  <si>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</si>
  <si>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</si>
  <si>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</si>
  <si>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</si>
  <si>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</si>
  <si>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</si>
  <si>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</si>
  <si>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</si>
  <si>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</si>
  <si>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</si>
  <si>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</si>
  <si>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</si>
  <si>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</si>
  <si>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</si>
  <si>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</si>
  <si>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</si>
  <si>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</si>
  <si>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</si>
  <si>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</si>
  <si>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</si>
  <si>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</si>
  <si>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</si>
  <si>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</si>
  <si>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</si>
  <si>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</si>
  <si>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</si>
  <si>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</si>
  <si>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</si>
  <si>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</si>
  <si>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</si>
  <si>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</si>
  <si>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</si>
  <si>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</si>
  <si>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</si>
  <si>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</si>
  <si>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</si>
  <si>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</si>
  <si>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</si>
  <si>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</si>
  <si>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</si>
  <si>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</si>
  <si>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</si>
  <si>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</si>
  <si>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</si>
  <si>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</si>
  <si>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</si>
  <si>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</si>
  <si>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</si>
  <si>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</si>
  <si>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</si>
  <si>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</si>
  <si>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</si>
  <si>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</si>
  <si>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</si>
  <si>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</si>
  <si>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</si>
  <si>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</si>
  <si>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</si>
  <si>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</si>
  <si>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</si>
  <si>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</si>
  <si>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</si>
  <si>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</si>
  <si>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</si>
  <si>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</si>
  <si>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</si>
  <si>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</si>
  <si>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</si>
  <si>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</si>
  <si>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</si>
  <si>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</si>
  <si>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</si>
  <si>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</si>
  <si>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</si>
  <si>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</si>
  <si>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</si>
  <si>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</si>
  <si>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</si>
  <si>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</si>
  <si>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</si>
  <si>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</si>
  <si>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</si>
  <si>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</si>
  <si>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</si>
  <si>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</si>
  <si>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</si>
  <si>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</si>
  <si>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</si>
  <si>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</si>
  <si>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</si>
  <si>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</si>
  <si>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</si>
  <si>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</si>
  <si>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</si>
  <si>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</si>
  <si>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</si>
  <si>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</si>
  <si>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</si>
  <si>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</si>
  <si>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</si>
  <si>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</si>
  <si>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</si>
  <si>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</si>
  <si>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</si>
  <si>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</si>
  <si>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</si>
  <si>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</si>
  <si>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</si>
  <si>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</si>
  <si>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</si>
  <si>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</si>
  <si>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</si>
  <si>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</si>
  <si>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</si>
  <si>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</si>
  <si>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</si>
  <si>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</si>
  <si>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</si>
  <si>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</si>
  <si>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</si>
  <si>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</si>
  <si>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</si>
  <si>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</si>
  <si>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</si>
  <si>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</si>
  <si>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</si>
  <si>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</si>
  <si>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</si>
  <si>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</si>
  <si>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</si>
  <si>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</si>
  <si>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</si>
  <si>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</si>
  <si>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</si>
  <si>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</si>
  <si>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</si>
  <si>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</si>
  <si>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</si>
  <si>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</si>
  <si>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</si>
  <si>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</si>
  <si>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</si>
  <si>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</si>
  <si>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</si>
  <si>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</si>
  <si>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</si>
  <si>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</si>
  <si>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</si>
  <si>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</si>
  <si>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</si>
  <si>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</si>
  <si>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</si>
  <si>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</si>
  <si>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</si>
  <si>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</si>
  <si>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</si>
  <si>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</si>
  <si>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</si>
  <si>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</si>
  <si>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</si>
  <si>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</si>
  <si>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</si>
  <si>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</si>
  <si>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</si>
  <si>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</si>
  <si>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</si>
  <si>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</si>
  <si>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</si>
  <si>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</si>
  <si>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</si>
  <si>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</si>
  <si>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</si>
  <si>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</si>
  <si>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</si>
  <si>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</si>
  <si>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</si>
  <si>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</si>
  <si>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</si>
  <si>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</si>
  <si>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</si>
  <si>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</si>
  <si>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</si>
  <si>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</si>
  <si>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</si>
  <si>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</si>
  <si>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</si>
  <si>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</si>
  <si>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</si>
  <si>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</si>
  <si>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</si>
  <si>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</si>
  <si>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</si>
  <si>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</si>
  <si>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</si>
  <si>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</si>
  <si>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</si>
  <si>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</si>
  <si>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</si>
  <si>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</si>
  <si>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</si>
  <si>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</si>
  <si>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</si>
  <si>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</si>
  <si>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</si>
  <si>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</si>
  <si>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</si>
  <si>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</si>
  <si>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</si>
  <si>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</si>
  <si>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</si>
  <si>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</si>
  <si>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</si>
  <si>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</si>
  <si>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</si>
  <si>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</si>
  <si>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</si>
  <si>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</si>
  <si>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</si>
  <si>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</si>
  <si>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</si>
  <si>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</si>
  <si>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</si>
  <si>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</si>
  <si>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</si>
  <si>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</si>
  <si>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</si>
  <si>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</si>
  <si>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</si>
  <si>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</si>
  <si>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</si>
  <si>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</si>
  <si>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</si>
  <si>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</si>
  <si>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</si>
  <si>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</si>
  <si>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</si>
  <si>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</si>
  <si>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</si>
  <si>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</si>
  <si>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</si>
  <si>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</si>
  <si>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</si>
  <si>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</si>
  <si>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</si>
  <si>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</si>
  <si>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</si>
  <si>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</si>
  <si>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</si>
  <si>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</si>
  <si>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</si>
  <si>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</si>
  <si>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</si>
  <si>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</si>
  <si>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</si>
  <si>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</si>
  <si>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</si>
  <si>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</si>
  <si>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</si>
  <si>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</si>
  <si>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</si>
  <si>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</si>
  <si>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</si>
  <si>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</si>
  <si>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</si>
  <si>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</si>
  <si>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</si>
  <si>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</si>
  <si>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</si>
  <si>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</si>
  <si>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</si>
  <si>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</si>
  <si>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</si>
  <si>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</si>
  <si>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</si>
  <si>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</si>
  <si>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</si>
  <si>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</si>
  <si>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</si>
  <si>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</si>
  <si>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</si>
  <si>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</si>
  <si>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</si>
  <si>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</si>
  <si>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</si>
  <si>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</si>
  <si>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</si>
  <si>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</si>
  <si>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</si>
  <si>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</si>
  <si>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</si>
  <si>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</si>
  <si>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</si>
  <si>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</si>
  <si>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</si>
  <si>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</si>
  <si>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</si>
  <si>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</si>
  <si>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</si>
  <si>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</si>
  <si>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</si>
  <si>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</si>
  <si>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</si>
  <si>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</si>
  <si>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</si>
  <si>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</si>
  <si>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</si>
  <si>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</si>
  <si>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</si>
  <si>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</si>
  <si>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</si>
  <si>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</si>
  <si>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</si>
  <si>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</si>
  <si>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</si>
  <si>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</si>
  <si>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</si>
  <si>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</si>
  <si>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</si>
  <si>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</si>
  <si>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</si>
  <si>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</si>
  <si>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</si>
  <si>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</si>
  <si>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</si>
  <si>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</si>
  <si>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</si>
  <si>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</si>
  <si>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</si>
  <si>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</si>
  <si>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</si>
  <si>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</si>
  <si>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</si>
  <si>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</si>
  <si>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</si>
  <si>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</si>
  <si>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</si>
  <si>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</si>
  <si>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</si>
  <si>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</si>
  <si>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</si>
  <si>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</si>
  <si>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</si>
  <si>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</si>
  <si>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</si>
  <si>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</si>
  <si>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</si>
  <si>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</si>
  <si>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</si>
  <si>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</si>
  <si>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</si>
  <si>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</si>
  <si>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</si>
  <si>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</si>
  <si>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</si>
  <si>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</si>
  <si>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</si>
  <si>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</si>
  <si>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</si>
  <si>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</si>
  <si>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</si>
  <si>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</si>
  <si>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</si>
  <si>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</si>
  <si>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</si>
  <si>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</si>
  <si>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</si>
  <si>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</si>
  <si>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</si>
  <si>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</si>
  <si>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</si>
  <si>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</si>
  <si>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</si>
  <si>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</si>
  <si>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</si>
  <si>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</si>
  <si>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</si>
  <si>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</si>
  <si>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</si>
  <si>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</si>
  <si>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</si>
  <si>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</si>
  <si>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</si>
  <si>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</si>
  <si>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</si>
  <si>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</si>
  <si>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</si>
  <si>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</si>
  <si>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</si>
  <si>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</si>
  <si>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</si>
  <si>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</si>
  <si>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</si>
  <si>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</si>
  <si>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</si>
  <si>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</si>
  <si>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</si>
  <si>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</si>
  <si>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</si>
  <si>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</si>
  <si>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</si>
  <si>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</si>
  <si>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</si>
  <si>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</si>
  <si>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</si>
  <si>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</si>
  <si>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</si>
  <si>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</si>
  <si>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</si>
  <si>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</si>
  <si>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</si>
  <si>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</si>
  <si>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</si>
  <si>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</si>
  <si>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</si>
  <si>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</si>
  <si>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</si>
  <si>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</si>
  <si>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</si>
  <si>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</si>
  <si>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</si>
  <si>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</si>
  <si>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</si>
  <si>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</si>
  <si>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</si>
  <si>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</si>
  <si>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</si>
  <si>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</si>
  <si>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</si>
  <si>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</si>
  <si>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</si>
  <si>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</si>
  <si>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</si>
  <si>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</si>
  <si>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</si>
  <si>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</si>
  <si>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</si>
  <si>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</si>
  <si>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</si>
  <si>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</si>
  <si>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</si>
  <si>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</si>
  <si>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</si>
  <si>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</si>
  <si>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</si>
  <si>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</si>
  <si>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</si>
  <si>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</si>
  <si>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</si>
  <si>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</si>
  <si>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</si>
  <si>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</si>
  <si>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</si>
  <si>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</si>
  <si>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</si>
  <si>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</si>
  <si>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</si>
  <si>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</si>
  <si>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</si>
  <si>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</si>
  <si>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</si>
  <si>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</si>
  <si>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</si>
  <si>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</si>
  <si>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</si>
  <si>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</si>
  <si>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</si>
  <si>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</si>
  <si>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</si>
  <si>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</si>
  <si>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</si>
  <si>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</si>
  <si>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</si>
  <si>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</si>
  <si>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</si>
  <si>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</si>
  <si>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</si>
  <si>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</si>
  <si>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</si>
  <si>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</si>
  <si>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</si>
  <si>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</si>
  <si>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</si>
  <si>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</si>
  <si>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</si>
  <si>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</si>
  <si>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</si>
  <si>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</si>
  <si>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</si>
  <si>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</si>
  <si>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</si>
  <si>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</si>
  <si>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</si>
  <si>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</si>
  <si>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</si>
  <si>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</si>
  <si>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</si>
  <si>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</si>
  <si>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</si>
  <si>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</si>
  <si>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</si>
  <si>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</si>
  <si>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</si>
  <si>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</si>
  <si>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</si>
  <si>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</si>
  <si>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</si>
  <si>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</si>
  <si>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</si>
  <si>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</si>
  <si>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</si>
  <si>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</si>
  <si>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</si>
  <si>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</si>
  <si>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</si>
  <si>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</si>
  <si>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</si>
  <si>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</si>
  <si>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</si>
  <si>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</si>
  <si>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</si>
  <si>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</si>
  <si>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</si>
  <si>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</si>
  <si>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</si>
  <si>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</si>
  <si>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</si>
  <si>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</si>
  <si>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</si>
  <si>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</si>
  <si>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</si>
  <si>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</si>
  <si>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</si>
  <si>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</si>
  <si>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</si>
  <si>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</si>
  <si>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</si>
  <si>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</si>
  <si>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</si>
  <si>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</si>
  <si>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</si>
  <si>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</si>
  <si>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</si>
  <si>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</si>
  <si>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</si>
  <si>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</si>
  <si>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</si>
  <si>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</si>
  <si>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</si>
  <si>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</si>
  <si>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</si>
  <si>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</si>
  <si>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</si>
  <si>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</si>
  <si>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</si>
  <si>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</si>
  <si>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</si>
  <si>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</si>
  <si>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</si>
  <si>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</si>
  <si>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</si>
  <si>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</si>
  <si>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</si>
  <si>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</si>
  <si>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</si>
  <si>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</si>
  <si>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</si>
  <si>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</si>
  <si>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</si>
  <si>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</si>
  <si>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</si>
  <si>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</si>
  <si>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</si>
  <si>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</si>
  <si>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</si>
  <si>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</si>
  <si>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</si>
  <si>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</si>
  <si>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</si>
  <si>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</si>
  <si>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</si>
  <si>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</si>
  <si>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</si>
  <si>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</si>
  <si>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</si>
  <si>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</si>
  <si>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</si>
  <si>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</si>
  <si>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</si>
  <si>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</si>
  <si>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</si>
  <si>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</si>
  <si>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</si>
  <si>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</si>
  <si>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</si>
  <si>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</si>
  <si>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</si>
  <si>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</si>
  <si>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</si>
  <si>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</si>
  <si>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</si>
  <si>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</si>
  <si>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</si>
  <si>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</si>
  <si>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</si>
  <si>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</si>
  <si>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</si>
  <si>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</si>
  <si>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</si>
  <si>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</si>
  <si>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</si>
  <si>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</si>
  <si>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</si>
  <si>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</si>
  <si>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</si>
  <si>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</si>
  <si>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</si>
  <si>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</si>
  <si>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</si>
  <si>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</si>
  <si>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</si>
  <si>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</si>
  <si>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</si>
  <si>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</si>
  <si>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</si>
  <si>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</si>
  <si>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</si>
  <si>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</si>
  <si>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</si>
  <si>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</si>
  <si>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</si>
  <si>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</si>
  <si>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</si>
  <si>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</si>
  <si>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</si>
  <si>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</si>
  <si>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</si>
  <si>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</si>
  <si>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</si>
  <si>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</si>
  <si>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</si>
  <si>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</si>
  <si>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</si>
  <si>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</si>
  <si>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</si>
  <si>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</si>
  <si>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</si>
  <si>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</si>
  <si>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</si>
  <si>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</si>
  <si>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</si>
  <si>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</si>
  <si>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</si>
  <si>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</si>
  <si>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</si>
  <si>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</si>
  <si>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</si>
  <si>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</si>
  <si>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</si>
  <si>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</si>
  <si>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</si>
  <si>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</si>
  <si>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</si>
  <si>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</si>
  <si>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</si>
  <si>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</si>
  <si>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</si>
  <si>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</si>
  <si>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</si>
  <si>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</si>
  <si>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</si>
  <si>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</si>
  <si>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</si>
  <si>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</si>
  <si>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</si>
  <si>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</si>
  <si>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</si>
  <si>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</si>
  <si>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</si>
  <si>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</si>
  <si>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</si>
  <si>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</si>
  <si>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</si>
  <si>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</si>
  <si>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</si>
  <si>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</si>
  <si>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</si>
  <si>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</si>
  <si>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</si>
  <si>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</si>
  <si>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</si>
  <si>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</si>
  <si>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</si>
  <si>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</si>
  <si>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</si>
  <si>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</si>
  <si>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</si>
  <si>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</si>
  <si>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</si>
  <si>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</si>
  <si>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</si>
  <si>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</si>
  <si>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</si>
  <si>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</si>
  <si>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</si>
  <si>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</si>
  <si>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</si>
  <si>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</si>
  <si>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</si>
  <si>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</si>
  <si>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</si>
  <si>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</si>
  <si>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</si>
  <si>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</si>
  <si>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</si>
  <si>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</si>
  <si>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</si>
  <si>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</si>
  <si>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</si>
  <si>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</si>
  <si>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</si>
  <si>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</si>
  <si>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</si>
  <si>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</si>
  <si>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</si>
  <si>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</si>
  <si>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</si>
  <si>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</si>
  <si>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</si>
  <si>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</si>
  <si>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</si>
  <si>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</si>
  <si>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</si>
  <si>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</si>
  <si>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</si>
  <si>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</si>
  <si>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</si>
  <si>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</si>
  <si>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</si>
  <si>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</si>
  <si>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</si>
  <si>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</si>
  <si>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</si>
  <si>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</si>
  <si>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</si>
  <si>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</si>
  <si>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</si>
  <si>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</si>
  <si>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</si>
  <si>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</si>
  <si>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</si>
  <si>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</si>
  <si>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</si>
  <si>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</si>
  <si>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</si>
  <si>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</si>
  <si>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</si>
  <si>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</si>
  <si>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</si>
  <si>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</si>
  <si>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</si>
  <si>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</si>
  <si>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</si>
  <si>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</si>
  <si>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</si>
  <si>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</si>
  <si>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</si>
  <si>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</si>
  <si>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</si>
  <si>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</si>
  <si>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</si>
  <si>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</si>
  <si>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</si>
  <si>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</si>
  <si>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</si>
  <si>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</si>
  <si>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</si>
  <si>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</si>
  <si>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</si>
  <si>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</si>
  <si>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</si>
  <si>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</si>
  <si>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</si>
  <si>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</si>
  <si>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</si>
  <si>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</si>
  <si>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</si>
  <si>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</si>
  <si>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</si>
  <si>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</si>
  <si>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</si>
  <si>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</si>
  <si>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</si>
  <si>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</si>
  <si>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</si>
  <si>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</si>
  <si>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</si>
  <si>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</si>
  <si>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</si>
  <si>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</si>
  <si>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</si>
  <si>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</si>
  <si>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</si>
  <si>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</si>
  <si>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</si>
  <si>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</si>
  <si>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</si>
  <si>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</si>
  <si>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</si>
  <si>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</si>
  <si>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</si>
  <si>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</si>
  <si>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</si>
  <si>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</si>
  <si>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</si>
  <si>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</si>
  <si>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</si>
  <si>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</si>
  <si>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</si>
  <si>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</si>
  <si>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</si>
  <si>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</si>
  <si>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</si>
  <si>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</si>
  <si>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</si>
  <si>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</si>
  <si>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</si>
  <si>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</si>
  <si>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</si>
  <si>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</si>
  <si>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</si>
  <si>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</si>
  <si>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</si>
  <si>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</si>
  <si>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</si>
  <si>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</si>
  <si>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</si>
  <si>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</si>
  <si>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</si>
  <si>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</si>
  <si>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</si>
  <si>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</si>
  <si>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</si>
  <si>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</si>
  <si>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</si>
  <si>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</si>
  <si>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</si>
  <si>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</si>
  <si>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</si>
  <si>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</si>
  <si>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</si>
  <si>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</si>
  <si>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</si>
  <si>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</si>
  <si>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</si>
  <si>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</si>
  <si>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</si>
  <si>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</si>
  <si>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</si>
  <si>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</si>
  <si>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</si>
  <si>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</si>
  <si>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</si>
  <si>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</si>
  <si>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</si>
  <si>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</si>
  <si>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</si>
  <si>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</si>
  <si>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</si>
  <si>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</si>
  <si>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</si>
  <si>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</si>
  <si>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</si>
  <si>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</si>
  <si>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</si>
  <si>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</si>
  <si>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</si>
  <si>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</si>
  <si>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</si>
  <si>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</si>
  <si>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</si>
  <si>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</si>
  <si>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</si>
  <si>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</si>
  <si>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</si>
  <si>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</si>
  <si>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</si>
  <si>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</si>
  <si>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</si>
  <si>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</si>
  <si>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</si>
  <si>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</si>
  <si>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</si>
  <si>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</si>
  <si>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</si>
  <si>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</si>
  <si>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</si>
  <si>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</si>
  <si>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</si>
  <si>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</si>
  <si>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</si>
  <si>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</si>
  <si>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</si>
  <si>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</si>
  <si>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</si>
  <si>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</si>
  <si>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</si>
  <si>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</si>
  <si>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</si>
  <si>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</si>
  <si>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</si>
  <si>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</si>
  <si>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</si>
  <si>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</si>
  <si>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</si>
  <si>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</si>
  <si>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</si>
  <si>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</si>
  <si>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</si>
  <si>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</si>
  <si>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</si>
  <si>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</si>
  <si>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</si>
  <si>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</si>
  <si>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</si>
  <si>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</si>
  <si>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</si>
  <si>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</si>
  <si>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</si>
  <si>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</si>
  <si>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</si>
  <si>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</si>
  <si>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</si>
  <si>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</si>
  <si>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</si>
  <si>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</si>
  <si>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</si>
  <si>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</si>
  <si>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</si>
  <si>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</si>
  <si>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</si>
  <si>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</si>
  <si>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</si>
  <si>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</si>
  <si>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</si>
  <si>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</si>
  <si>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</si>
  <si>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</si>
  <si>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</si>
  <si>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</si>
  <si>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</si>
  <si>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</si>
  <si>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</si>
  <si>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</si>
  <si>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</si>
  <si>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</si>
  <si>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</si>
  <si>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</si>
  <si>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</si>
  <si>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</si>
  <si>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</si>
  <si>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</si>
  <si>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</si>
  <si>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</si>
  <si>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</si>
  <si>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</si>
  <si>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</si>
  <si>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</si>
  <si>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</si>
  <si>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</si>
  <si>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</si>
  <si>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</si>
  <si>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</si>
  <si>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</si>
  <si>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</si>
  <si>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</si>
  <si>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</si>
  <si>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</si>
  <si>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</si>
  <si>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</si>
  <si>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</si>
  <si>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</si>
  <si>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</si>
  <si>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</si>
  <si>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</si>
  <si>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</si>
  <si>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</si>
  <si>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</si>
  <si>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</si>
  <si>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</si>
  <si>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</si>
  <si>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</si>
  <si>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</si>
  <si>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</si>
  <si>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</si>
  <si>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</si>
  <si>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</si>
  <si>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</si>
  <si>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</si>
  <si>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</si>
  <si>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</si>
  <si>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</si>
  <si>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</si>
  <si>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</si>
  <si>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</si>
  <si>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</si>
  <si>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</si>
  <si>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</si>
  <si>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</si>
  <si>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</si>
  <si>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</si>
  <si>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</si>
  <si>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</si>
  <si>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</si>
  <si>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</si>
  <si>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</si>
  <si>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</si>
  <si>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</si>
  <si>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</si>
  <si>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</si>
  <si>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</si>
  <si>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</si>
  <si>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</si>
  <si>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</si>
  <si>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</si>
  <si>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</si>
  <si>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</si>
  <si>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</si>
  <si>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</si>
  <si>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</si>
  <si>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</si>
  <si>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</si>
  <si>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</si>
  <si>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</si>
  <si>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</si>
  <si>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</si>
  <si>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</si>
  <si>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</si>
  <si>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</si>
  <si>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</si>
  <si>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</si>
  <si>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</si>
  <si>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</si>
  <si>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</si>
  <si>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</si>
  <si>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</si>
  <si>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</si>
  <si>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</si>
  <si>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</si>
  <si>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</si>
  <si>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</si>
  <si>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</si>
  <si>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</si>
  <si>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</si>
  <si>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</si>
  <si>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</si>
  <si>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</si>
  <si>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</si>
  <si>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</si>
  <si>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</si>
  <si>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</si>
  <si>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</si>
  <si>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</si>
  <si>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</si>
  <si>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</si>
  <si>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</si>
  <si>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</si>
  <si>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</si>
  <si>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</si>
  <si>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</si>
  <si>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</si>
  <si>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</si>
  <si>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</si>
  <si>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</si>
  <si>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</si>
  <si>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</si>
  <si>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</si>
  <si>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</si>
  <si>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</si>
  <si>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</si>
  <si>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</si>
  <si>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</si>
  <si>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</si>
  <si>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</si>
  <si>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</si>
  <si>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</si>
  <si>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</si>
  <si>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</si>
  <si>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</si>
  <si>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</si>
  <si>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</si>
  <si>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</si>
  <si>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</si>
  <si>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</si>
  <si>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</si>
  <si>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</si>
  <si>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</si>
  <si>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</si>
  <si>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</si>
  <si>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</si>
  <si>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</si>
  <si>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</si>
  <si>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</si>
  <si>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</si>
  <si>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</si>
  <si>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</si>
  <si>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</si>
  <si>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</si>
  <si>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</si>
  <si>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</si>
  <si>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</si>
  <si>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</si>
  <si>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</si>
  <si>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</si>
  <si>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</si>
  <si>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</si>
  <si>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</si>
  <si>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</si>
  <si>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</si>
  <si>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</si>
  <si>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</si>
  <si>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</si>
  <si>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</si>
  <si>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</si>
  <si>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</si>
  <si>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</si>
  <si>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</si>
  <si>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</si>
  <si>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</si>
  <si>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</si>
  <si>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</si>
  <si>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</si>
  <si>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</si>
  <si>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</si>
  <si>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</si>
  <si>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</si>
  <si>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</si>
  <si>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</si>
  <si>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</si>
  <si>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</si>
  <si>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</si>
  <si>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</si>
  <si>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</si>
  <si>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</si>
  <si>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</si>
  <si>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</si>
  <si>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</si>
  <si>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</si>
  <si>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</si>
  <si>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</si>
  <si>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</si>
  <si>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</si>
  <si>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</si>
  <si>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</si>
  <si>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</si>
  <si>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</si>
  <si>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</si>
  <si>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</si>
  <si>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</si>
  <si>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</si>
  <si>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</si>
  <si>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</si>
  <si>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</si>
  <si>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</si>
  <si>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</si>
  <si>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</si>
  <si>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</si>
  <si>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</si>
  <si>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</si>
  <si>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</si>
  <si>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</si>
  <si>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</si>
  <si>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</si>
  <si>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</si>
  <si>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</si>
  <si>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</si>
  <si>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</si>
  <si>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</si>
  <si>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</si>
  <si>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</si>
  <si>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</si>
  <si>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</si>
  <si>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</si>
  <si>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</si>
  <si>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</si>
  <si>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</si>
  <si>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</si>
  <si>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</si>
  <si>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</si>
  <si>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</si>
  <si>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</si>
  <si>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</si>
  <si>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</si>
  <si>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</si>
  <si>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</si>
  <si>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</si>
  <si>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</si>
  <si>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</si>
  <si>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</si>
  <si>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</si>
  <si>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</si>
  <si>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</si>
  <si>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</si>
  <si>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</si>
  <si>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</si>
  <si>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</si>
  <si>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</si>
  <si>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</si>
  <si>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</si>
  <si>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</si>
  <si>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</si>
  <si>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</si>
  <si>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</si>
  <si>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</si>
  <si>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</si>
  <si>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</si>
  <si>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</si>
  <si>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</si>
  <si>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</si>
  <si>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</si>
  <si>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</si>
  <si>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</si>
  <si>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</si>
  <si>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</si>
  <si>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</si>
  <si>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</si>
  <si>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</si>
  <si>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</si>
  <si>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</si>
  <si>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</si>
  <si>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</si>
  <si>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</si>
  <si>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</si>
  <si>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</si>
  <si>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</si>
  <si>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</si>
  <si>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</si>
  <si>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</si>
  <si>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</si>
  <si>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</si>
  <si>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</si>
  <si>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</si>
  <si>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</si>
  <si>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</si>
  <si>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</si>
  <si>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</si>
  <si>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</si>
  <si>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</si>
  <si>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</si>
  <si>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</si>
  <si>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</si>
  <si>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</si>
  <si>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</si>
  <si>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</si>
  <si>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</si>
  <si>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</si>
  <si>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</si>
  <si>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</si>
  <si>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</si>
  <si>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</si>
  <si>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</si>
  <si>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</si>
  <si>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</si>
  <si>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</si>
  <si>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</si>
  <si>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</si>
  <si>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</si>
  <si>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</si>
  <si>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</si>
  <si>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</si>
  <si>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</si>
  <si>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</si>
  <si>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</si>
  <si>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</si>
  <si>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</si>
  <si>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</si>
  <si>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</si>
  <si>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</si>
  <si>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</si>
  <si>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</si>
  <si>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</si>
  <si>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</si>
  <si>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</si>
  <si>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</si>
  <si>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</si>
  <si>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</si>
  <si>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</si>
  <si>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</si>
  <si>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</si>
  <si>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</si>
  <si>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</si>
  <si>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</si>
  <si>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</si>
  <si>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</si>
  <si>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</si>
  <si>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</si>
  <si>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</si>
  <si>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</si>
  <si>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</si>
  <si>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</si>
  <si>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</si>
  <si>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</si>
  <si>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</si>
  <si>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</si>
  <si>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</si>
  <si>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</si>
  <si>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</si>
  <si>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</si>
  <si>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</si>
  <si>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</si>
  <si>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</si>
  <si>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</si>
  <si>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</si>
  <si>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</si>
  <si>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</si>
  <si>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</si>
  <si>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</si>
  <si>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</si>
  <si>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</si>
  <si>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</si>
  <si>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</si>
  <si>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</si>
  <si>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</si>
  <si>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</si>
  <si>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</si>
  <si>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</si>
  <si>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</si>
  <si>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</si>
  <si>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</si>
  <si>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</si>
  <si>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</si>
  <si>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</si>
  <si>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</si>
  <si>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</si>
  <si>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</si>
  <si>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</si>
  <si>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</si>
  <si>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</si>
  <si>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</si>
  <si>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</si>
  <si>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</si>
  <si>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</si>
  <si>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</si>
  <si>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</si>
  <si>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</si>
  <si>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</si>
  <si>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</si>
  <si>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</si>
  <si>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</si>
  <si>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</si>
  <si>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</si>
  <si>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</si>
  <si>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</si>
  <si>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</si>
  <si>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</si>
  <si>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</si>
  <si>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</si>
  <si>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</si>
  <si>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</si>
  <si>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</si>
  <si>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</si>
  <si>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</si>
  <si>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</si>
  <si>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</si>
  <si>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</si>
  <si>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</si>
  <si>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</si>
  <si>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</si>
  <si>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</si>
  <si>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</si>
  <si>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</si>
  <si>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</si>
  <si>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</si>
  <si>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</si>
  <si>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</si>
  <si>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</si>
  <si>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</si>
  <si>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</si>
  <si>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</si>
  <si>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</si>
  <si>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</si>
  <si>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</si>
  <si>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</si>
  <si>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</si>
  <si>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</si>
  <si>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</si>
  <si>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</si>
  <si>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</si>
  <si>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</si>
  <si>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</si>
  <si>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</si>
  <si>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</si>
  <si>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</si>
  <si>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</si>
  <si>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</si>
  <si>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</si>
  <si>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</si>
  <si>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</si>
  <si>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</si>
  <si>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</si>
  <si>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</si>
  <si>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</si>
  <si>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</si>
  <si>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</si>
  <si>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</si>
  <si>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</si>
  <si>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</si>
  <si>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</si>
  <si>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</si>
  <si>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</si>
  <si>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</si>
  <si>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</si>
  <si>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</si>
  <si>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</si>
  <si>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</si>
  <si>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</si>
  <si>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</si>
  <si>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</si>
  <si>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</si>
  <si>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</si>
  <si>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</si>
  <si>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</si>
  <si>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</si>
  <si>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</si>
  <si>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</si>
  <si>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</si>
  <si>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</si>
  <si>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</si>
  <si>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</si>
  <si>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</si>
  <si>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</si>
  <si>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</si>
  <si>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</si>
  <si>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</si>
  <si>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</si>
  <si>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</si>
  <si>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</si>
  <si>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</si>
  <si>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</si>
  <si>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</si>
  <si>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</si>
  <si>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</si>
  <si>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</si>
  <si>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</si>
  <si>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</si>
  <si>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</si>
  <si>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</si>
  <si>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</si>
  <si>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</si>
  <si>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</si>
  <si>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</si>
  <si>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</si>
  <si>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</si>
  <si>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</si>
  <si>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</si>
  <si>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</si>
  <si>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</si>
  <si>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</si>
  <si>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</si>
  <si>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</si>
  <si>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</si>
  <si>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</si>
  <si>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</si>
  <si>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</si>
  <si>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</si>
  <si>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</si>
  <si>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</si>
  <si>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</si>
  <si>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</si>
  <si>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</si>
  <si>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</si>
  <si>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</si>
  <si>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</si>
  <si>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</si>
  <si>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</si>
  <si>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</si>
  <si>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</si>
  <si>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</si>
  <si>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</si>
  <si>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</si>
  <si>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</si>
  <si>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</si>
  <si>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</si>
  <si>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</si>
  <si>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</si>
  <si>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</si>
  <si>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</si>
  <si>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</si>
  <si>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</si>
  <si>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</si>
  <si>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</si>
  <si>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</si>
  <si>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</si>
  <si>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</si>
  <si>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</si>
  <si>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</si>
  <si>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</si>
  <si>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</si>
  <si>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</si>
  <si>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</si>
  <si>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</si>
  <si>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</si>
  <si>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</si>
  <si>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</si>
  <si>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</si>
  <si>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</si>
  <si>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</si>
  <si>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</si>
  <si>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</si>
  <si>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</si>
  <si>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</si>
  <si>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</si>
  <si>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</si>
  <si>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</si>
  <si>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</si>
  <si>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</si>
  <si>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</si>
  <si>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</si>
  <si>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</si>
  <si>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</si>
  <si>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</si>
  <si>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</si>
  <si>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</si>
  <si>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</si>
  <si>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</si>
  <si>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</si>
  <si>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</si>
  <si>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</si>
  <si>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</si>
  <si>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</si>
  <si>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</si>
  <si>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</si>
  <si>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</si>
  <si>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</si>
  <si>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</si>
  <si>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</si>
  <si>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</si>
  <si>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</si>
  <si>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</si>
  <si>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</si>
  <si>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</si>
  <si>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</si>
  <si>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</si>
  <si>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</si>
  <si>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</si>
  <si>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</si>
  <si>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</si>
  <si>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</si>
  <si>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</si>
  <si>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</si>
  <si>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</si>
  <si>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</si>
  <si>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</si>
  <si>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</si>
  <si>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</si>
  <si>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</si>
  <si>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</si>
  <si>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</si>
  <si>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</si>
  <si>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</si>
  <si>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</si>
  <si>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</si>
  <si>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</si>
  <si>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</si>
  <si>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</si>
  <si>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</si>
  <si>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</si>
  <si>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</si>
  <si>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</si>
  <si>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</si>
  <si>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</si>
  <si>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</si>
  <si>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</si>
  <si>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</si>
  <si>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</si>
  <si>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</si>
  <si>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</si>
  <si>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</si>
  <si>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</si>
  <si>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</si>
  <si>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</si>
  <si>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</si>
  <si>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</si>
  <si>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</si>
  <si>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</si>
  <si>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</si>
  <si>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</si>
  <si>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</si>
  <si>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</si>
  <si>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</si>
  <si>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</si>
  <si>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</si>
  <si>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</si>
  <si>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</si>
  <si>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</si>
  <si>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</si>
  <si>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</si>
  <si>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</si>
  <si>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</si>
  <si>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</si>
  <si>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</si>
  <si>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</si>
  <si>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</si>
  <si>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</si>
  <si>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</si>
  <si>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</si>
  <si>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</si>
  <si>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</si>
  <si>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</si>
  <si>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</si>
  <si>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</si>
  <si>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</si>
  <si>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</si>
  <si>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</si>
  <si>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</si>
  <si>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</si>
  <si>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</si>
  <si>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</si>
  <si>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</si>
  <si>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</si>
  <si>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</si>
  <si>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</si>
  <si>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</si>
  <si>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</si>
  <si>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</si>
  <si>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</si>
  <si>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</si>
  <si>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</si>
  <si>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</si>
  <si>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</si>
  <si>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</si>
  <si>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</si>
  <si>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</si>
  <si>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</si>
  <si>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</si>
  <si>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</si>
  <si>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</si>
  <si>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</si>
  <si>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</si>
  <si>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</si>
  <si>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</si>
  <si>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</si>
  <si>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</si>
  <si>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</si>
  <si>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</si>
  <si>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</si>
  <si>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</si>
  <si>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</si>
  <si>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</si>
  <si>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</si>
  <si>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</si>
  <si>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</si>
  <si>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</si>
  <si>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</si>
  <si>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</si>
  <si>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</si>
  <si>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</si>
  <si>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</si>
  <si>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</si>
  <si>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</si>
  <si>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</si>
  <si>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</si>
  <si>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</si>
  <si>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</si>
  <si>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</si>
  <si>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</si>
  <si>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</si>
  <si>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</si>
  <si>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</si>
  <si>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</si>
  <si>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</si>
  <si>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</si>
  <si>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</si>
  <si>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</si>
  <si>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</si>
  <si>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</si>
  <si>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</si>
  <si>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</si>
  <si>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</si>
  <si>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</si>
  <si>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</si>
  <si>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</si>
  <si>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</si>
  <si>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</si>
  <si>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</si>
  <si>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</si>
  <si>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</si>
  <si>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</si>
  <si>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</si>
  <si>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</si>
  <si>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</si>
  <si>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</si>
  <si>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</si>
  <si>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</si>
  <si>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</si>
  <si>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</si>
  <si>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</si>
  <si>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</si>
  <si>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</si>
  <si>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</si>
  <si>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</si>
  <si>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</si>
  <si>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</si>
  <si>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</si>
  <si>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</si>
  <si>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</si>
  <si>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</si>
  <si>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</si>
  <si>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</si>
  <si>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</si>
  <si>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</si>
  <si>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</si>
  <si>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</si>
  <si>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</si>
  <si>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</si>
  <si>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</si>
  <si>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</si>
  <si>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</si>
  <si>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</si>
  <si>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</si>
  <si>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</si>
  <si>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</si>
  <si>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</si>
  <si>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</si>
  <si>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</si>
  <si>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</si>
  <si>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</si>
  <si>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</si>
  <si>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</si>
  <si>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</si>
  <si>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</si>
  <si>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</si>
  <si>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</si>
  <si>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</si>
  <si>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</si>
  <si>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</si>
  <si>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</si>
  <si>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</si>
  <si>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</si>
  <si>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</si>
  <si>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</si>
  <si>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</si>
  <si>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</si>
  <si>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</si>
  <si>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</si>
  <si>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</si>
  <si>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</si>
  <si>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</si>
  <si>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</si>
  <si>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</si>
  <si>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</si>
  <si>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</si>
  <si>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</si>
  <si>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</si>
  <si>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</si>
  <si>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</si>
  <si>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</si>
  <si>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</si>
  <si>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</si>
  <si>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</si>
  <si>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</si>
  <si>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</si>
  <si>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</si>
  <si>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</si>
  <si>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</si>
  <si>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</si>
  <si>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</si>
  <si>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</si>
  <si>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</si>
  <si>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</si>
  <si>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</si>
  <si>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</si>
  <si>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</si>
  <si>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</si>
  <si>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</si>
  <si>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</si>
  <si>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</si>
  <si>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</si>
  <si>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</si>
  <si>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</si>
  <si>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</si>
  <si>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</si>
  <si>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</si>
  <si>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</si>
  <si>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</si>
  <si>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</si>
  <si>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</si>
  <si>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</si>
  <si>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</si>
  <si>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</si>
  <si>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</si>
  <si>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</si>
  <si>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</si>
  <si>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</si>
  <si>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</si>
  <si>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</si>
  <si>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</si>
  <si>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</si>
  <si>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</si>
  <si>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</si>
  <si>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</si>
  <si>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</si>
  <si>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</si>
  <si>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</si>
  <si>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</si>
  <si>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</si>
  <si>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</si>
  <si>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</si>
  <si>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</si>
  <si>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</si>
  <si>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</si>
  <si>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</si>
  <si>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</si>
  <si>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</si>
  <si>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</si>
  <si>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</si>
  <si>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</si>
  <si>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</si>
  <si>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</si>
  <si>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</si>
  <si>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</si>
  <si>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</si>
  <si>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</si>
  <si>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</si>
  <si>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</si>
  <si>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</si>
  <si>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</si>
  <si>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</si>
  <si>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</si>
  <si>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</si>
  <si>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</si>
  <si>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</si>
  <si>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</si>
  <si>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</si>
  <si>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</si>
  <si>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</si>
  <si>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</si>
  <si>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</si>
  <si>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</si>
  <si>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</si>
  <si>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</si>
  <si>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</si>
  <si>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</si>
  <si>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</si>
  <si>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</si>
  <si>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</si>
  <si>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</si>
  <si>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</si>
  <si>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</si>
  <si>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</si>
  <si>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</si>
  <si>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</si>
  <si>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</si>
  <si>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</si>
  <si>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</si>
  <si>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</si>
  <si>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</si>
  <si>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</si>
  <si>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</si>
  <si>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</si>
  <si>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</si>
  <si>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</si>
  <si>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</si>
  <si>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</si>
  <si>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</si>
  <si>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</si>
  <si>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</si>
  <si>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</si>
  <si>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</si>
  <si>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</si>
  <si>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</si>
  <si>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</si>
  <si>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</si>
  <si>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</si>
  <si>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</si>
  <si>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</si>
  <si>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</si>
  <si>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</si>
  <si>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</si>
  <si>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</si>
  <si>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</si>
  <si>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</si>
  <si>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</si>
  <si>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</si>
  <si>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</si>
  <si>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</si>
  <si>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</si>
  <si>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</si>
  <si>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</si>
  <si>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</si>
  <si>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</si>
  <si>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</si>
  <si>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</si>
  <si>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</si>
  <si>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</si>
  <si>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</si>
  <si>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</si>
  <si>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</si>
  <si>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</si>
  <si>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</si>
  <si>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</si>
  <si>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</si>
  <si>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</si>
  <si>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</si>
  <si>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</si>
  <si>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</si>
  <si>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</si>
  <si>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</si>
  <si>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</si>
  <si>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</si>
  <si>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</si>
  <si>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</si>
  <si>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</si>
  <si>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</si>
  <si>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</si>
  <si>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</si>
  <si>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</si>
  <si>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</si>
  <si>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</si>
  <si>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</si>
  <si>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</si>
  <si>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</si>
  <si>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</si>
  <si>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</si>
  <si>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</si>
  <si>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</si>
  <si>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</si>
  <si>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</si>
  <si>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</si>
  <si>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</si>
  <si>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</si>
  <si>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</si>
  <si>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</si>
  <si>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</si>
  <si>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</si>
  <si>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</si>
  <si>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</si>
  <si>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</si>
  <si>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</si>
  <si>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</si>
  <si>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</si>
  <si>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</si>
  <si>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</si>
  <si>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</si>
  <si>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</si>
  <si>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</si>
  <si>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</si>
  <si>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</si>
  <si>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</si>
  <si>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</si>
  <si>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</si>
  <si>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</si>
  <si>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</si>
  <si>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</si>
  <si>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</si>
  <si>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</si>
  <si>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</si>
  <si>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</si>
  <si>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</si>
  <si>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</si>
  <si>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</si>
  <si>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</si>
  <si>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</si>
  <si>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</si>
  <si>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</si>
  <si>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</si>
  <si>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</si>
  <si>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</si>
  <si>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</si>
  <si>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</si>
  <si>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</si>
  <si>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</si>
  <si>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</si>
  <si>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</si>
  <si>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</si>
  <si>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</si>
  <si>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</si>
  <si>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</si>
  <si>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</si>
  <si>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</si>
  <si>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</si>
  <si>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</si>
  <si>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</si>
  <si>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</si>
  <si>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</si>
  <si>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</si>
  <si>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</si>
  <si>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</si>
  <si>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</si>
  <si>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</si>
  <si>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</si>
  <si>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</si>
  <si>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</si>
  <si>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</si>
  <si>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</si>
  <si>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</si>
  <si>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</si>
  <si>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</si>
  <si>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</si>
  <si>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</si>
  <si>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</si>
  <si>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</si>
  <si>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</si>
  <si>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</si>
  <si>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</si>
  <si>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</si>
  <si>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</si>
  <si>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</si>
  <si>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</si>
  <si>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</si>
  <si>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</si>
  <si>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</si>
  <si>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</si>
  <si>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</si>
  <si>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</si>
  <si>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</si>
  <si>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</si>
  <si>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</si>
  <si>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</si>
  <si>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</si>
  <si>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</si>
  <si>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</si>
  <si>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</si>
  <si>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</si>
  <si>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</si>
  <si>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</si>
  <si>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</si>
  <si>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</si>
  <si>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</si>
  <si>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</si>
  <si>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</si>
  <si>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</si>
  <si>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</si>
  <si>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</si>
  <si>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</si>
  <si>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</si>
  <si>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</si>
  <si>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</si>
  <si>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</si>
  <si>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</si>
  <si>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</si>
  <si>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</si>
  <si>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</si>
  <si>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</si>
  <si>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</si>
  <si>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</si>
  <si>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</si>
  <si>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</si>
  <si>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</si>
  <si>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</si>
  <si>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</si>
  <si>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</si>
  <si>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</si>
  <si>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</si>
  <si>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</si>
  <si>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</si>
  <si>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</si>
  <si>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</si>
  <si>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</si>
  <si>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</si>
  <si>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</si>
  <si>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</si>
  <si>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</si>
  <si>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</si>
  <si>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</si>
  <si>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</si>
  <si>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</si>
  <si>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</si>
  <si>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</si>
  <si>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</si>
  <si>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</si>
  <si>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</si>
  <si>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</si>
  <si>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</si>
  <si>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</si>
  <si>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</si>
  <si>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</si>
  <si>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</si>
  <si>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</si>
  <si>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</si>
  <si>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</si>
  <si>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</si>
  <si>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</si>
  <si>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</si>
  <si>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</si>
  <si>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</si>
  <si>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</si>
  <si>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</si>
  <si>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</si>
  <si>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</si>
  <si>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</si>
  <si>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</si>
  <si>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</si>
  <si>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</si>
  <si>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</si>
  <si>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</si>
  <si>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</si>
  <si>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</si>
  <si>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</si>
  <si>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</si>
  <si>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</si>
  <si>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</si>
  <si>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</si>
  <si>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</si>
  <si>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</si>
  <si>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</si>
  <si>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</si>
  <si>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</si>
  <si>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</si>
  <si>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</si>
  <si>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</si>
  <si>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</si>
  <si>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</si>
  <si>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</si>
  <si>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</si>
  <si>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</si>
  <si>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</si>
  <si>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</si>
  <si>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</si>
  <si>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</si>
  <si>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</si>
  <si>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</si>
  <si>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</si>
  <si>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</si>
  <si>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</si>
  <si>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</si>
  <si>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</si>
  <si>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</si>
  <si>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</si>
  <si>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</si>
  <si>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</si>
  <si>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</si>
  <si>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</si>
  <si>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</si>
  <si>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</si>
  <si>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</si>
  <si>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</si>
  <si>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</si>
  <si>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</si>
  <si>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</si>
  <si>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</si>
  <si>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</si>
  <si>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</si>
  <si>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</si>
  <si>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</si>
  <si>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</si>
  <si>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</si>
  <si>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</si>
  <si>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</si>
  <si>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</si>
  <si>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</si>
  <si>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</si>
  <si>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</si>
  <si>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</si>
  <si>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</si>
  <si>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</si>
  <si>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</si>
  <si>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</si>
  <si>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</si>
  <si>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</si>
  <si>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</si>
  <si>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</si>
  <si>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</si>
  <si>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</si>
  <si>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</si>
  <si>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</si>
  <si>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</si>
  <si>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</si>
  <si>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</si>
  <si>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</si>
  <si>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</si>
  <si>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</si>
  <si>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</si>
  <si>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</si>
  <si>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</si>
  <si>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</si>
  <si>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</si>
  <si>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</si>
  <si>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</si>
  <si>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</si>
  <si>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</si>
  <si>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</si>
  <si>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</si>
  <si>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</si>
  <si>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</si>
  <si>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</si>
  <si>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</si>
  <si>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</si>
  <si>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</si>
  <si>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</si>
  <si>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</si>
  <si>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</si>
  <si>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</si>
  <si>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</si>
  <si>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</si>
  <si>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</si>
  <si>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</si>
  <si>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</si>
  <si>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</si>
  <si>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</si>
  <si>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</si>
  <si>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</si>
  <si>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</si>
  <si>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</si>
  <si>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</si>
  <si>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</si>
  <si>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</si>
  <si>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</si>
  <si>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</si>
  <si>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</si>
  <si>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</si>
  <si>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</si>
  <si>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</si>
  <si>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</si>
  <si>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</si>
  <si>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</si>
  <si>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</si>
  <si>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</si>
  <si>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</si>
  <si>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</si>
  <si>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</si>
  <si>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</si>
  <si>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</si>
  <si>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</si>
  <si>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</si>
  <si>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</si>
  <si>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</si>
  <si>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</si>
  <si>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</si>
  <si>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</si>
  <si>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</si>
  <si>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</si>
  <si>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</si>
  <si>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</si>
  <si>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</si>
  <si>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</si>
  <si>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</si>
  <si>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</si>
  <si>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</si>
  <si>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</si>
  <si>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</si>
  <si>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</si>
  <si>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</si>
  <si>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</si>
  <si>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</si>
  <si>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</si>
  <si>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</si>
  <si>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</si>
  <si>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</si>
  <si>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</si>
  <si>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</si>
  <si>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</si>
  <si>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</si>
  <si>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</si>
  <si>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</si>
  <si>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</si>
  <si>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</si>
  <si>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</si>
  <si>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</si>
  <si>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</si>
  <si>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</si>
  <si>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</si>
  <si>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</si>
  <si>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</si>
  <si>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</si>
  <si>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</si>
  <si>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</si>
  <si>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</si>
  <si>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</si>
  <si>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</si>
  <si>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</si>
  <si>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</si>
  <si>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</si>
  <si>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</si>
  <si>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</si>
  <si>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</si>
  <si>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</si>
  <si>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</si>
  <si>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</si>
  <si>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</si>
  <si>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</si>
  <si>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</si>
  <si>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</si>
  <si>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</si>
  <si>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</si>
  <si>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</si>
  <si>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</si>
  <si>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</si>
  <si>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</si>
  <si>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</si>
  <si>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</si>
  <si>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</si>
  <si>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</si>
  <si>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</si>
  <si>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</si>
  <si>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</si>
  <si>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</si>
  <si>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</si>
  <si>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</si>
  <si>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</si>
  <si>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</si>
  <si>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</si>
  <si>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</si>
  <si>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</si>
  <si>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</si>
  <si>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</si>
  <si>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</si>
  <si>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</si>
  <si>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</si>
  <si>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</si>
  <si>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</si>
  <si>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</si>
  <si>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</si>
  <si>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</si>
  <si>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</si>
  <si>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</si>
  <si>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</si>
  <si>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</si>
  <si>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</si>
  <si>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</si>
  <si>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</si>
  <si>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</si>
  <si>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</si>
  <si>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</si>
  <si>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</si>
  <si>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</si>
  <si>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</si>
  <si>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</si>
  <si>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</si>
  <si>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</si>
  <si>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</si>
  <si>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</si>
  <si>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</si>
  <si>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</si>
  <si>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</si>
  <si>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</si>
  <si>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</si>
  <si>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</si>
  <si>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</si>
  <si>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</si>
  <si>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</si>
  <si>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</si>
  <si>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</si>
  <si>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</si>
  <si>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</si>
  <si>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</si>
  <si>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</si>
  <si>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</si>
  <si>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</si>
  <si>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</si>
  <si>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</si>
  <si>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</si>
  <si>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</si>
  <si>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</si>
  <si>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</si>
  <si>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</si>
  <si>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</si>
  <si>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</si>
  <si>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</si>
  <si>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</si>
  <si>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</si>
  <si>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</si>
  <si>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</si>
  <si>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</si>
  <si>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</si>
  <si>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</si>
  <si>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</si>
  <si>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</si>
  <si>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</si>
  <si>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</si>
  <si>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</si>
  <si>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</si>
  <si>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</si>
  <si>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</si>
  <si>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</si>
  <si>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</si>
  <si>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</si>
  <si>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</si>
  <si>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</si>
  <si>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</si>
  <si>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</si>
  <si>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</si>
  <si>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</si>
  <si>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</si>
  <si>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</si>
  <si>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</si>
  <si>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</si>
  <si>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</si>
  <si>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</si>
  <si>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</si>
  <si>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</si>
  <si>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</si>
  <si>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</si>
  <si>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</si>
  <si>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</si>
  <si>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</si>
  <si>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</si>
  <si>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</si>
  <si>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</si>
  <si>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</si>
  <si>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</si>
  <si>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</si>
  <si>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</si>
  <si>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</si>
  <si>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</si>
  <si>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</si>
  <si>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</si>
  <si>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</si>
  <si>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</si>
  <si>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</si>
  <si>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</si>
  <si>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</si>
  <si>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</si>
  <si>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</si>
  <si>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</si>
  <si>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</si>
  <si>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</si>
  <si>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</si>
  <si>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</si>
  <si>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</si>
  <si>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</si>
  <si>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</si>
  <si>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</si>
  <si>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</si>
  <si>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</si>
  <si>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</si>
  <si>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</si>
  <si>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</si>
  <si>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</si>
  <si>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</si>
  <si>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</si>
  <si>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</si>
  <si>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</si>
  <si>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</si>
  <si>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</si>
  <si>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</si>
  <si>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</si>
  <si>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</si>
  <si>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</si>
  <si>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</si>
  <si>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</si>
  <si>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</si>
  <si>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</si>
  <si>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</si>
  <si>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</si>
  <si>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</si>
  <si>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</si>
  <si>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</si>
  <si>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</si>
  <si>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</si>
  <si>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</si>
  <si>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</si>
  <si>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</si>
  <si>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</si>
  <si>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</si>
  <si>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</si>
  <si>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</si>
  <si>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</si>
  <si>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</si>
  <si>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</si>
  <si>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</si>
  <si>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</si>
  <si>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</si>
  <si>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</si>
  <si>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</si>
  <si>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</si>
  <si>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</si>
  <si>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</si>
  <si>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</si>
  <si>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</si>
  <si>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</si>
  <si>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</si>
  <si>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</si>
  <si>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</si>
  <si>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</si>
  <si>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</si>
  <si>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</si>
  <si>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</si>
  <si>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</si>
  <si>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</si>
  <si>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</si>
  <si>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</si>
  <si>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</si>
  <si>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</si>
  <si>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</si>
  <si>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</si>
  <si>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</si>
  <si>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</si>
  <si>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</si>
  <si>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</si>
  <si>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</si>
  <si>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</si>
  <si>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</si>
  <si>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</si>
  <si>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</si>
  <si>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</si>
  <si>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</si>
  <si>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</si>
  <si>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</si>
  <si>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</si>
  <si>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</si>
  <si>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</si>
  <si>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</si>
  <si>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</si>
  <si>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</si>
  <si>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</si>
  <si>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</si>
  <si>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</si>
  <si>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</si>
  <si>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</si>
  <si>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</si>
  <si>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</si>
  <si>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</si>
  <si>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</si>
  <si>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</si>
  <si>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</si>
  <si>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</si>
  <si>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</si>
  <si>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</si>
  <si>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</si>
  <si>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</si>
  <si>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</si>
  <si>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</si>
  <si>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</si>
  <si>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</si>
  <si>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</si>
  <si>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</si>
  <si>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</si>
  <si>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</si>
  <si>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</si>
  <si>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</si>
  <si>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</si>
  <si>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</si>
  <si>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</si>
  <si>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</si>
  <si>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</si>
  <si>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</si>
  <si>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</si>
  <si>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</si>
  <si>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</si>
  <si>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</si>
  <si>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</si>
  <si>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</si>
  <si>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</si>
  <si>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</si>
  <si>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</si>
  <si>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</si>
  <si>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</si>
  <si>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</si>
  <si>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</si>
  <si>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</si>
  <si>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</si>
  <si>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</si>
  <si>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</si>
  <si>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</si>
  <si>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</si>
  <si>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</si>
  <si>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</si>
  <si>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</si>
  <si>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</si>
  <si>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</si>
  <si>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</si>
  <si>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</si>
  <si>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</si>
  <si>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</si>
  <si>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</si>
  <si>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</si>
  <si>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</si>
  <si>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</si>
  <si>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</si>
  <si>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</si>
  <si>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</si>
  <si>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</si>
  <si>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</si>
  <si>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</si>
  <si>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</si>
  <si>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</si>
  <si>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</si>
  <si>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</si>
  <si>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</si>
  <si>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</si>
  <si>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</si>
  <si>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</si>
  <si>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</si>
  <si>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</si>
  <si>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</si>
  <si>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</si>
  <si>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</si>
  <si>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</si>
  <si>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</si>
  <si>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</si>
  <si>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</si>
  <si>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</si>
  <si>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</si>
  <si>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</si>
  <si>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</si>
  <si>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</si>
  <si>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</si>
  <si>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</si>
  <si>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</si>
  <si>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</si>
  <si>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</si>
  <si>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</si>
  <si>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</si>
  <si>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</si>
  <si>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</si>
  <si>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</si>
  <si>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</si>
  <si>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</si>
  <si>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</si>
  <si>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</si>
  <si>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</si>
  <si>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</si>
  <si>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</si>
  <si>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</si>
  <si>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</si>
  <si>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</si>
  <si>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</si>
  <si>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</si>
  <si>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</si>
  <si>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</si>
  <si>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</si>
  <si>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</si>
  <si>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</si>
  <si>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</si>
  <si>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</si>
  <si>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</si>
  <si>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</si>
  <si>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</si>
  <si>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</si>
  <si>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</si>
  <si>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</si>
  <si>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</si>
  <si>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</si>
  <si>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</si>
  <si>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</si>
  <si>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</si>
  <si>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</si>
  <si>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</si>
  <si>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</si>
  <si>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</si>
  <si>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</si>
  <si>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</si>
  <si>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</si>
  <si>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</si>
  <si>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</si>
  <si>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</si>
  <si>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</si>
  <si>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</si>
  <si>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</si>
  <si>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</si>
  <si>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</si>
  <si>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</si>
  <si>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</si>
  <si>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</si>
  <si>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</si>
  <si>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</si>
  <si>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</si>
  <si>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</si>
  <si>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</si>
  <si>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</si>
  <si>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</si>
  <si>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</si>
  <si>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</si>
  <si>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</si>
  <si>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</si>
  <si>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</si>
  <si>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</si>
  <si>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</si>
  <si>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</si>
  <si>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</si>
  <si>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</si>
  <si>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</si>
  <si>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</si>
  <si>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</si>
  <si>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</si>
  <si>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</si>
  <si>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</si>
  <si>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</si>
  <si>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</si>
  <si>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</si>
  <si>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</si>
  <si>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</si>
  <si>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</si>
  <si>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</si>
  <si>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</si>
  <si>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</si>
  <si>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</si>
  <si>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</si>
  <si>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</si>
  <si>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</si>
  <si>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</si>
  <si>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</si>
  <si>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</si>
  <si>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</si>
  <si>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</si>
  <si>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</si>
  <si>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</si>
  <si>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</si>
  <si>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</si>
  <si>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</si>
  <si>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</si>
  <si>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</si>
  <si>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</si>
  <si>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</si>
  <si>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</si>
  <si>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</si>
  <si>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</si>
  <si>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</si>
  <si>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</si>
  <si>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</si>
  <si>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</si>
  <si>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</si>
  <si>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</si>
  <si>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</si>
  <si>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</si>
  <si>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</si>
  <si>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</si>
  <si>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</si>
  <si>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</si>
  <si>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</si>
  <si>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</si>
  <si>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</si>
  <si>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</si>
  <si>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</si>
  <si>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</si>
  <si>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</si>
  <si>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</si>
  <si>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</si>
  <si>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</si>
  <si>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</si>
  <si>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</si>
  <si>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</si>
  <si>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</si>
  <si>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</si>
  <si>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</si>
  <si>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</si>
  <si>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</si>
  <si>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</si>
  <si>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</si>
  <si>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</si>
  <si>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</si>
  <si>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</si>
  <si>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</si>
  <si>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</si>
  <si>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</si>
  <si>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</si>
  <si>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</si>
  <si>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</si>
  <si>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</si>
  <si>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</si>
  <si>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</si>
  <si>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</si>
  <si>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</si>
  <si>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</si>
  <si>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</si>
  <si>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</si>
  <si>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</si>
  <si>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</si>
  <si>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</si>
  <si>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</si>
  <si>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</si>
  <si>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</si>
  <si>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</si>
  <si>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</si>
  <si>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</si>
  <si>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</si>
  <si>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</si>
  <si>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</si>
  <si>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</si>
  <si>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</si>
  <si>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</si>
  <si>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</si>
  <si>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</si>
  <si>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</si>
  <si>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</si>
  <si>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</si>
  <si>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</si>
  <si>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</si>
  <si>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</si>
  <si>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</si>
  <si>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</si>
  <si>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</si>
  <si>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</si>
  <si>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</si>
  <si>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</si>
  <si>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</si>
  <si>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</si>
  <si>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</si>
  <si>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</si>
  <si>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</si>
  <si>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</si>
  <si>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</si>
  <si>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</si>
  <si>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</si>
  <si>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</si>
  <si>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</si>
  <si>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</si>
  <si>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</si>
  <si>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</si>
  <si>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</si>
  <si>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</si>
  <si>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</si>
  <si>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</si>
  <si>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</si>
  <si>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</si>
  <si>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</si>
  <si>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</si>
  <si>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</si>
  <si>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</si>
  <si>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</si>
  <si>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</si>
  <si>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</si>
  <si>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</si>
  <si>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</si>
  <si>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</si>
  <si>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</si>
  <si>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</si>
  <si>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</si>
  <si>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</si>
  <si>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</si>
  <si>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</si>
  <si>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</si>
  <si>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</si>
  <si>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</si>
  <si>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</si>
  <si>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</si>
  <si>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</si>
  <si>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</si>
  <si>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</si>
  <si>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</si>
  <si>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</si>
  <si>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</si>
  <si>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</si>
  <si>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</si>
  <si>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</si>
  <si>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</si>
  <si>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</si>
  <si>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</si>
  <si>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</si>
  <si>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</si>
  <si>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</si>
  <si>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</si>
  <si>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</si>
  <si>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</si>
  <si>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</si>
  <si>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</si>
  <si>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</si>
  <si>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</si>
  <si>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</si>
  <si>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</si>
  <si>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</si>
  <si>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</si>
  <si>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</si>
  <si>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</si>
  <si>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</si>
  <si>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</si>
  <si>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</si>
  <si>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</si>
  <si>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</si>
  <si>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</si>
  <si>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</si>
  <si>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</si>
  <si>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</si>
  <si>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</si>
  <si>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</si>
  <si>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</si>
  <si>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</si>
  <si>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</si>
  <si>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</si>
  <si>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</si>
  <si>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</si>
  <si>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</si>
  <si>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</si>
  <si>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</si>
  <si>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</si>
  <si>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</si>
  <si>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</si>
  <si>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</si>
  <si>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</si>
  <si>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</si>
  <si>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</si>
  <si>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</si>
  <si>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</si>
  <si>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</si>
  <si>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</si>
  <si>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</si>
  <si>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</si>
  <si>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</si>
  <si>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</si>
  <si>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</si>
  <si>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</si>
  <si>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</si>
  <si>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</si>
  <si>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</si>
  <si>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</si>
  <si>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</si>
  <si>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</si>
  <si>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</si>
  <si>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</si>
  <si>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</si>
  <si>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</si>
  <si>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</si>
  <si>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</si>
  <si>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</si>
  <si>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</si>
  <si>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</si>
  <si>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</si>
  <si>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</si>
  <si>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</si>
  <si>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</si>
  <si>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</si>
  <si>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</si>
  <si>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</si>
  <si>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</si>
  <si>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</si>
  <si>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</si>
  <si>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</si>
  <si>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</si>
  <si>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</si>
  <si>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</si>
  <si>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</si>
  <si>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</si>
  <si>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</si>
  <si>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</si>
  <si>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</si>
  <si>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</si>
  <si>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</si>
  <si>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</si>
  <si>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</si>
  <si>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</si>
  <si>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</si>
  <si>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</si>
  <si>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</si>
  <si>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</si>
  <si>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</si>
  <si>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</si>
  <si>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</si>
  <si>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</si>
  <si>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</si>
  <si>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</si>
  <si>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</si>
  <si>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</si>
  <si>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</si>
  <si>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</si>
  <si>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</si>
  <si>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</si>
  <si>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</si>
  <si>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</si>
  <si>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</si>
  <si>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</si>
  <si>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</si>
  <si>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</si>
  <si>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</si>
  <si>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</si>
  <si>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</si>
  <si>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</si>
  <si>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</si>
  <si>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</si>
  <si>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</si>
  <si>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</si>
  <si>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</si>
  <si>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</si>
  <si>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</si>
  <si>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</si>
  <si>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</si>
  <si>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</si>
  <si>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</si>
  <si>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</si>
  <si>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</si>
  <si>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</si>
  <si>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</si>
  <si>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</si>
  <si>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</si>
  <si>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</si>
  <si>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</si>
  <si>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</si>
  <si>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</si>
  <si>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</si>
  <si>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</si>
  <si>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</si>
  <si>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</si>
  <si>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</si>
  <si>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</si>
  <si>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</si>
  <si>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</si>
  <si>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</si>
  <si>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</si>
  <si>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</si>
  <si>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</si>
  <si>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</si>
  <si>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</si>
  <si>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</si>
  <si>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</si>
  <si>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</si>
  <si>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</si>
  <si>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</si>
  <si>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</si>
  <si>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</si>
  <si>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</si>
  <si>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</si>
  <si>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</si>
  <si>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</si>
  <si>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</si>
  <si>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</si>
  <si>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</si>
  <si>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</si>
  <si>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</si>
  <si>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</si>
  <si>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</si>
  <si>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</si>
  <si>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</si>
  <si>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</si>
  <si>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</si>
  <si>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</si>
  <si>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</si>
  <si>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</si>
  <si>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</si>
  <si>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</si>
  <si>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</si>
  <si>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</si>
  <si>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</si>
  <si>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</si>
  <si>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</si>
  <si>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</si>
  <si>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</si>
  <si>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</si>
  <si>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</si>
  <si>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</si>
  <si>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</si>
  <si>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</si>
  <si>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</si>
  <si>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</si>
  <si>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</si>
  <si>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</si>
  <si>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</si>
  <si>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</si>
  <si>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</si>
  <si>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</si>
  <si>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</si>
  <si>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</si>
  <si>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</si>
  <si>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</si>
  <si>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</si>
  <si>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</si>
  <si>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</si>
  <si>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</si>
  <si>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</si>
  <si>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</si>
  <si>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</si>
  <si>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</si>
  <si>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</si>
  <si>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</si>
  <si>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</si>
  <si>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</si>
  <si>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</si>
  <si>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</si>
  <si>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</si>
  <si>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</si>
  <si>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</si>
  <si>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</si>
  <si>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</si>
  <si>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</si>
  <si>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</si>
  <si>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</si>
  <si>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</si>
  <si>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</si>
  <si>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</si>
  <si>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</si>
  <si>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</si>
  <si>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</si>
  <si>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</si>
  <si>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</si>
  <si>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</si>
  <si>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</si>
  <si>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</si>
  <si>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</si>
  <si>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</si>
  <si>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</si>
  <si>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</si>
  <si>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</si>
  <si>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</si>
  <si>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</si>
  <si>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</si>
  <si>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</si>
  <si>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</si>
  <si>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</si>
  <si>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</si>
  <si>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</si>
  <si>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</si>
  <si>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</si>
  <si>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</si>
  <si>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</si>
  <si>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</si>
  <si>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</si>
  <si>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</si>
  <si>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</si>
  <si>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</si>
  <si>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</si>
  <si>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</si>
  <si>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</si>
  <si>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</si>
  <si>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</si>
  <si>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</si>
  <si>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</si>
  <si>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</si>
  <si>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</si>
  <si>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</si>
  <si>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</si>
  <si>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</si>
  <si>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</si>
  <si>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</si>
  <si>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</si>
  <si>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</si>
  <si>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</si>
  <si>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</si>
  <si>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</si>
  <si>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</si>
  <si>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</si>
  <si>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</si>
  <si>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</si>
  <si>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</si>
  <si>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</si>
  <si>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</si>
  <si>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</si>
  <si>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</si>
  <si>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</si>
  <si>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</si>
  <si>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</si>
  <si>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</si>
  <si>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</si>
  <si>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</si>
  <si>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</si>
  <si>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</si>
  <si>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</si>
  <si>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</si>
  <si>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</si>
  <si>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</si>
  <si>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</si>
  <si>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</si>
  <si>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</si>
  <si>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</si>
  <si>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</si>
  <si>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</si>
  <si>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</si>
  <si>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</si>
  <si>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</si>
  <si>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</si>
  <si>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</si>
  <si>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</si>
  <si>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</si>
  <si>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</si>
  <si>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</si>
  <si>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</si>
  <si>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</si>
  <si>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</si>
  <si>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</si>
  <si>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</si>
  <si>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</si>
  <si>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</si>
  <si>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</si>
  <si>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</si>
  <si>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</si>
  <si>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</si>
  <si>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</si>
  <si>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</si>
  <si>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</si>
  <si>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</si>
  <si>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</si>
  <si>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</si>
  <si>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</si>
  <si>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</si>
  <si>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</si>
  <si>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</si>
  <si>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</si>
  <si>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</si>
  <si>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</si>
  <si>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</si>
  <si>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</si>
  <si>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</si>
  <si>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</si>
  <si>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</si>
  <si>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</si>
  <si>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</si>
  <si>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</si>
  <si>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</si>
  <si>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</si>
  <si>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</si>
  <si>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</si>
  <si>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</si>
  <si>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</si>
  <si>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</si>
  <si>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</si>
  <si>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</si>
  <si>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</si>
  <si>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</si>
  <si>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</si>
  <si>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</si>
  <si>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</si>
  <si>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</si>
  <si>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</si>
  <si>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</si>
  <si>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</si>
  <si>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</si>
  <si>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</si>
  <si>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</si>
  <si>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</si>
  <si>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</si>
  <si>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</si>
  <si>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</si>
  <si>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</si>
  <si>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</si>
  <si>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</si>
  <si>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</si>
  <si>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</si>
  <si>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</si>
  <si>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</si>
  <si>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</si>
  <si>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</si>
  <si>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</si>
  <si>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</si>
  <si>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</si>
  <si>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</si>
  <si>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</si>
  <si>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</si>
  <si>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</si>
  <si>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</si>
  <si>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</si>
  <si>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</si>
  <si>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</si>
  <si>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</si>
  <si>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</si>
  <si>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</si>
  <si>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</si>
  <si>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</si>
  <si>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</si>
  <si>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</si>
  <si>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</si>
  <si>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</si>
  <si>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</si>
  <si>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</si>
  <si>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</si>
  <si>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</si>
  <si>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</si>
  <si>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</si>
  <si>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</si>
  <si>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</si>
  <si>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</si>
  <si>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</si>
  <si>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</si>
  <si>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</si>
  <si>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</si>
  <si>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</si>
  <si>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</si>
  <si>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</si>
  <si>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</si>
  <si>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</si>
  <si>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</si>
  <si>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</si>
  <si>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</si>
  <si>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</si>
  <si>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</si>
  <si>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</si>
  <si>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</si>
  <si>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</si>
  <si>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</si>
  <si>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</si>
  <si>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</si>
  <si>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</si>
  <si>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</si>
  <si>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</si>
  <si>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</si>
  <si>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</si>
  <si>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</si>
  <si>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</si>
  <si>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</si>
  <si>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</si>
  <si>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</si>
  <si>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</si>
  <si>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</si>
  <si>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</si>
  <si>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</si>
  <si>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</si>
  <si>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</si>
  <si>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</si>
  <si>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</si>
  <si>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</si>
  <si>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</si>
  <si>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</si>
  <si>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</si>
  <si>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</si>
  <si>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</si>
  <si>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</si>
  <si>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</si>
  <si>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</si>
  <si>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</si>
  <si>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</si>
  <si>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</si>
  <si>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</si>
  <si>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</si>
  <si>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</si>
  <si>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</si>
  <si>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</si>
  <si>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</si>
  <si>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</si>
  <si>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</si>
  <si>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</si>
  <si>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</si>
  <si>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</si>
  <si>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</si>
  <si>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</si>
  <si>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</si>
  <si>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</si>
  <si>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</si>
  <si>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</si>
  <si>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</si>
  <si>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</si>
  <si>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</si>
  <si>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</si>
  <si>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</si>
  <si>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</si>
  <si>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</si>
  <si>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</si>
  <si>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</si>
  <si>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</si>
  <si>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</si>
  <si>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</si>
  <si>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</si>
  <si>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</si>
  <si>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</si>
  <si>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</si>
  <si>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</si>
  <si>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</si>
  <si>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</si>
  <si>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</si>
  <si>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</si>
  <si>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</si>
  <si>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</si>
  <si>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</si>
  <si>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</si>
  <si>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</si>
  <si>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</si>
  <si>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</si>
  <si>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</si>
  <si>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</si>
  <si>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</si>
  <si>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</si>
  <si>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</si>
  <si>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</si>
  <si>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</si>
  <si>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</si>
  <si>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</si>
  <si>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</si>
  <si>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</si>
  <si>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</si>
  <si>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</si>
  <si>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</si>
  <si>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</si>
  <si>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</si>
  <si>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</si>
  <si>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</si>
  <si>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</si>
  <si>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</si>
  <si>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</si>
  <si>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</si>
  <si>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</si>
  <si>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</si>
  <si>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</si>
  <si>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</si>
  <si>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</si>
  <si>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</si>
  <si>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</si>
  <si>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</si>
  <si>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</si>
  <si>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</si>
  <si>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</si>
  <si>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</si>
  <si>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</si>
  <si>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</si>
  <si>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</si>
  <si>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</si>
  <si>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</si>
  <si>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</si>
  <si>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</si>
  <si>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</si>
  <si>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</si>
  <si>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</si>
  <si>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</si>
  <si>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</si>
  <si>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</si>
  <si>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</si>
  <si>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</si>
  <si>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</si>
  <si>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</si>
  <si>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</si>
  <si>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</si>
  <si>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</si>
  <si>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</si>
  <si>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</si>
  <si>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</si>
  <si>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</si>
  <si>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</si>
  <si>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</si>
  <si>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</si>
  <si>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</si>
  <si>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</si>
  <si>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</si>
  <si>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</si>
  <si>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</si>
  <si>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</si>
  <si>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</si>
  <si>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</si>
  <si>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</si>
  <si>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</si>
  <si>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</si>
  <si>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</si>
  <si>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</si>
  <si>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</si>
  <si>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</si>
  <si>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</si>
  <si>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</si>
  <si>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</si>
  <si>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</si>
  <si>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</si>
  <si>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</si>
  <si>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</si>
  <si>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</si>
  <si>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</si>
  <si>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</si>
  <si>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</si>
  <si>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</si>
  <si>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</si>
  <si>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</si>
  <si>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</si>
  <si>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</si>
  <si>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</si>
  <si>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</si>
  <si>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</si>
  <si>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</si>
  <si>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</si>
  <si>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</si>
  <si>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</si>
  <si>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</si>
  <si>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</si>
  <si>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</si>
  <si>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</si>
  <si>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</si>
  <si>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</si>
  <si>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</si>
  <si>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</si>
  <si>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</si>
  <si>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</si>
  <si>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</si>
  <si>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</si>
  <si>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</si>
  <si>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</si>
  <si>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</si>
  <si>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</si>
  <si>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</si>
  <si>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</si>
  <si>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</si>
  <si>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</si>
  <si>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</si>
  <si>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</si>
  <si>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</si>
  <si>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</si>
  <si>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</si>
  <si>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</si>
  <si>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</si>
  <si>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</si>
  <si>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</si>
  <si>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</si>
  <si>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</si>
  <si>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</si>
  <si>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</si>
  <si>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</si>
  <si>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</si>
  <si>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</si>
  <si>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</si>
  <si>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</si>
  <si>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</si>
  <si>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</si>
  <si>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</si>
  <si>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</si>
  <si>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</si>
  <si>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</si>
  <si>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</si>
  <si>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</si>
  <si>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</si>
  <si>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</si>
  <si>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</si>
  <si>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</si>
  <si>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</si>
  <si>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</si>
  <si>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</si>
  <si>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</si>
  <si>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</si>
  <si>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</si>
  <si>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</si>
  <si>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</si>
  <si>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</si>
  <si>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</si>
  <si>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</si>
  <si>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</si>
  <si>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</si>
  <si>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</si>
  <si>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</si>
  <si>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</si>
  <si>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</si>
  <si>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</si>
  <si>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</si>
  <si>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</si>
  <si>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</si>
  <si>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</si>
  <si>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</si>
  <si>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</si>
  <si>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</si>
  <si>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</si>
  <si>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</si>
  <si>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</si>
  <si>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</si>
  <si>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</si>
  <si>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</si>
  <si>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</si>
  <si>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</si>
  <si>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</si>
  <si>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</si>
  <si>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</si>
  <si>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</si>
  <si>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</si>
  <si>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</si>
  <si>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</si>
  <si>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</si>
  <si>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</si>
  <si>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</si>
  <si>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</si>
  <si>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</si>
  <si>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</si>
  <si>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</si>
  <si>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</si>
  <si>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</si>
  <si>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</si>
  <si>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</si>
  <si>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</si>
  <si>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</si>
  <si>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</si>
  <si>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</si>
  <si>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</si>
  <si>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</si>
  <si>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</si>
  <si>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</si>
  <si>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</si>
  <si>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</si>
  <si>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</si>
  <si>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</si>
  <si>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</si>
  <si>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</si>
  <si>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</si>
  <si>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</si>
  <si>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</si>
  <si>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</si>
  <si>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</si>
  <si>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</si>
  <si>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</si>
  <si>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</si>
  <si>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</si>
  <si>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</si>
  <si>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</si>
  <si>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</si>
  <si>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</si>
  <si>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</si>
  <si>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</si>
  <si>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</si>
  <si>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</si>
  <si>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</si>
  <si>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</si>
  <si>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</si>
  <si>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</si>
  <si>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</si>
  <si>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</si>
  <si>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</si>
  <si>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</si>
  <si>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</si>
  <si>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</si>
  <si>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</si>
  <si>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</si>
  <si>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</si>
  <si>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</si>
  <si>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</si>
  <si>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</si>
  <si>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</si>
  <si>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</si>
  <si>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</si>
  <si>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</si>
  <si>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</si>
  <si>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</si>
  <si>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</si>
  <si>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</si>
  <si>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</si>
  <si>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</si>
  <si>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</si>
  <si>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</si>
  <si>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</si>
  <si>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</si>
  <si>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</si>
  <si>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</si>
  <si>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</si>
  <si>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</si>
  <si>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</si>
  <si>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</si>
  <si>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</si>
  <si>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</si>
  <si>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</si>
  <si>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</si>
  <si>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</si>
  <si>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</si>
  <si>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</si>
  <si>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</si>
  <si>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</si>
  <si>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</si>
  <si>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</si>
  <si>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</si>
  <si>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</si>
  <si>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</si>
  <si>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</si>
  <si>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</si>
  <si>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</si>
  <si>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</si>
  <si>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</si>
  <si>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</si>
  <si>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</si>
  <si>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</si>
  <si>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</si>
  <si>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</si>
  <si>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</si>
  <si>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</si>
  <si>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</si>
  <si>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</si>
  <si>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</si>
  <si>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</si>
  <si>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</si>
  <si>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</si>
  <si>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</si>
  <si>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</si>
  <si>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</si>
  <si>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</si>
  <si>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</si>
  <si>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</si>
  <si>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</si>
  <si>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</si>
  <si>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</si>
  <si>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</si>
  <si>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</si>
  <si>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</si>
  <si>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</si>
  <si>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</si>
  <si>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</si>
  <si>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</si>
  <si>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</si>
  <si>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</si>
  <si>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</si>
  <si>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</si>
  <si>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</si>
  <si>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</si>
  <si>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</si>
  <si>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</si>
  <si>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</si>
  <si>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</si>
  <si>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</si>
  <si>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</si>
  <si>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</si>
  <si>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</si>
  <si>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</si>
  <si>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</si>
  <si>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</si>
  <si>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</si>
  <si>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</si>
  <si>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</si>
  <si>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</si>
  <si>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</si>
  <si>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</si>
  <si>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</si>
  <si>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</si>
  <si>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</si>
  <si>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</si>
  <si>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</si>
  <si>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</si>
  <si>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</si>
  <si>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</si>
  <si>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</si>
  <si>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</si>
  <si>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</si>
  <si>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</si>
  <si>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</si>
  <si>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</si>
  <si>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</si>
  <si>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</si>
  <si>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</si>
  <si>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</si>
  <si>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</si>
  <si>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</si>
  <si>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</si>
  <si>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</si>
  <si>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</si>
  <si>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</si>
  <si>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</si>
  <si>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</si>
  <si>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</si>
  <si>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</si>
  <si>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</si>
  <si>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</si>
  <si>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</si>
  <si>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</si>
  <si>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</si>
  <si>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</si>
  <si>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</si>
  <si>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</si>
  <si>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</si>
  <si>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</si>
  <si>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</si>
  <si>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</si>
  <si>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</si>
  <si>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</si>
  <si>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</si>
  <si>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</si>
  <si>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</si>
  <si>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</si>
  <si>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</si>
  <si>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</si>
  <si>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</si>
  <si>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</si>
  <si>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</si>
  <si>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</si>
  <si>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</si>
  <si>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</si>
  <si>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</si>
  <si>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</si>
  <si>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</si>
  <si>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</si>
  <si>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</si>
  <si>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</si>
  <si>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</si>
  <si>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</si>
  <si>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</si>
  <si>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</si>
  <si>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</si>
  <si>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</si>
  <si>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</si>
  <si>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</si>
  <si>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</si>
  <si>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</si>
  <si>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</si>
  <si>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</si>
  <si>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</si>
  <si>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</si>
  <si>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</si>
  <si>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</si>
  <si>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</si>
  <si>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</si>
  <si>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</si>
  <si>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</si>
  <si>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</si>
  <si>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</si>
  <si>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</si>
  <si>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</si>
  <si>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</si>
  <si>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</si>
  <si>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</si>
  <si>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</si>
  <si>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</si>
  <si>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</si>
  <si>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</si>
  <si>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</si>
  <si>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</si>
  <si>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</si>
  <si>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</si>
  <si>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</si>
  <si>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</si>
  <si>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</si>
  <si>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</si>
  <si>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</si>
  <si>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</si>
  <si>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</si>
  <si>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</si>
  <si>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</si>
  <si>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</si>
  <si>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</si>
  <si>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</si>
  <si>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</si>
  <si>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</si>
  <si>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</si>
  <si>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</si>
  <si>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</si>
  <si>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</si>
  <si>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</si>
  <si>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</si>
  <si>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</si>
  <si>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</si>
  <si>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</si>
  <si>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</si>
  <si>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</si>
  <si>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</si>
  <si>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</si>
  <si>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</si>
  <si>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</si>
  <si>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</si>
  <si>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</si>
  <si>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</si>
  <si>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</si>
  <si>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</si>
  <si>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</si>
  <si>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</si>
  <si>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</si>
  <si>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</si>
  <si>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</si>
  <si>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</si>
  <si>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</si>
  <si>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</si>
  <si>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</si>
  <si>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</si>
  <si>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</si>
  <si>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</si>
  <si>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</si>
  <si>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</si>
  <si>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</si>
  <si>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</si>
  <si>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</si>
  <si>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</si>
  <si>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</si>
  <si>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</si>
  <si>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</si>
  <si>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</si>
  <si>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</si>
  <si>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</si>
  <si>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</si>
  <si>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</si>
  <si>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</si>
  <si>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</si>
  <si>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</si>
  <si>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</si>
  <si>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</si>
  <si>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</si>
  <si>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</si>
  <si>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</si>
  <si>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</si>
  <si>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</si>
  <si>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</si>
  <si>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</si>
  <si>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</si>
  <si>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</si>
  <si>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</si>
  <si>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</si>
  <si>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</si>
  <si>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</si>
  <si>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</si>
  <si>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</si>
  <si>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</si>
  <si>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</si>
  <si>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</si>
  <si>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</si>
  <si>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</si>
  <si>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</si>
  <si>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</si>
  <si>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</si>
  <si>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</si>
  <si>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</si>
  <si>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</si>
  <si>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</si>
  <si>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</si>
  <si>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</si>
  <si>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</si>
  <si>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</si>
  <si>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</si>
  <si>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</si>
  <si>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</si>
  <si>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</si>
  <si>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</si>
  <si>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</si>
  <si>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</si>
  <si>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</si>
  <si>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</si>
  <si>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</si>
  <si>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</si>
  <si>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</si>
  <si>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</si>
  <si>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</si>
  <si>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</si>
  <si>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</si>
  <si>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</si>
  <si>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</si>
  <si>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</si>
  <si>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</si>
  <si>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</si>
  <si>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</si>
  <si>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</si>
  <si>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</si>
  <si>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</si>
  <si>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</si>
  <si>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</si>
  <si>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</si>
  <si>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</si>
  <si>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</si>
  <si>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</si>
  <si>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</si>
  <si>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</si>
  <si>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</si>
  <si>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</si>
  <si>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</si>
  <si>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</si>
  <si>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</si>
  <si>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</si>
  <si>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</si>
  <si>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</si>
  <si>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</si>
  <si>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</si>
  <si>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</si>
  <si>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</si>
  <si>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</si>
  <si>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</si>
  <si>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</si>
  <si>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</si>
  <si>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</si>
  <si>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</si>
  <si>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</si>
  <si>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</si>
  <si>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</si>
  <si>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</si>
  <si>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</si>
  <si>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</si>
  <si>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</si>
  <si>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</si>
  <si>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</si>
  <si>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</si>
  <si>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</si>
  <si>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</si>
  <si>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</si>
  <si>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</si>
  <si>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</si>
  <si>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</si>
  <si>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</si>
  <si>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</si>
  <si>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</si>
  <si>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</si>
  <si>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</si>
  <si>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</si>
  <si>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</si>
  <si>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</si>
  <si>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</si>
  <si>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</si>
  <si>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</si>
  <si>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</si>
  <si>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</si>
  <si>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</si>
  <si>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</si>
  <si>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</si>
  <si>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</si>
  <si>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</si>
  <si>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</si>
  <si>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</si>
  <si>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</si>
  <si>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</si>
  <si>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</si>
  <si>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</si>
  <si>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</si>
  <si>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</si>
  <si>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</si>
  <si>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</si>
  <si>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</si>
  <si>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</si>
  <si>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</si>
  <si>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</si>
  <si>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</si>
  <si>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</si>
  <si>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</si>
  <si>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</si>
  <si>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</si>
  <si>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</si>
  <si>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</si>
  <si>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</si>
  <si>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</si>
  <si>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</si>
  <si>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</si>
  <si>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</si>
  <si>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</si>
  <si>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</si>
  <si>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</si>
  <si>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</si>
  <si>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</si>
  <si>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</si>
  <si>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</si>
  <si>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</si>
  <si>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</si>
  <si>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</si>
  <si>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</si>
  <si>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</si>
  <si>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</si>
  <si>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</si>
  <si>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</si>
  <si>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</si>
  <si>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</si>
  <si>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</si>
  <si>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</si>
  <si>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</si>
  <si>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</si>
  <si>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</si>
  <si>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</si>
  <si>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</si>
  <si>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</si>
  <si>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</si>
  <si>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</si>
  <si>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</si>
  <si>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</si>
  <si>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</si>
  <si>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</si>
  <si>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</si>
  <si>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</si>
  <si>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</si>
  <si>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</si>
  <si>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</si>
  <si>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</si>
  <si>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</si>
  <si>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</si>
  <si>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</si>
  <si>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</si>
  <si>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</si>
  <si>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</si>
  <si>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</si>
  <si>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</si>
  <si>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</si>
  <si>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</si>
  <si>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</si>
  <si>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</si>
  <si>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</si>
  <si>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</si>
  <si>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</si>
  <si>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</si>
  <si>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</si>
  <si>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</si>
  <si>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</si>
  <si>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</si>
  <si>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</si>
  <si>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</si>
  <si>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</si>
  <si>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</si>
  <si>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</si>
  <si>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</si>
  <si>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</si>
  <si>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</si>
  <si>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</si>
  <si>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</si>
  <si>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</si>
  <si>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</si>
  <si>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</si>
  <si>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</si>
  <si>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</si>
  <si>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</si>
  <si>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</si>
  <si>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</si>
  <si>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</si>
  <si>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</si>
  <si>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</si>
  <si>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</si>
  <si>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</si>
  <si>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</si>
  <si>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</si>
  <si>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</si>
  <si>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</si>
  <si>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</si>
  <si>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</si>
  <si>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</si>
  <si>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</si>
  <si>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</si>
  <si>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</si>
  <si>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</si>
  <si>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</si>
  <si>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</si>
  <si>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</si>
  <si>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</si>
  <si>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</si>
  <si>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</si>
  <si>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</si>
  <si>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</si>
  <si>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</si>
  <si>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</si>
  <si>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</si>
  <si>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</si>
  <si>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</si>
  <si>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</si>
  <si>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</si>
  <si>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</si>
  <si>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</si>
  <si>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</si>
  <si>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</si>
  <si>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</si>
  <si>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</si>
  <si>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</si>
  <si>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</si>
  <si>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</si>
  <si>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</si>
  <si>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</si>
  <si>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</si>
  <si>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</si>
  <si>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</si>
  <si>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</si>
  <si>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</si>
  <si>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</si>
  <si>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</si>
  <si>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</si>
  <si>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</si>
  <si>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</si>
  <si>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</si>
  <si>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</si>
  <si>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</si>
  <si>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</si>
  <si>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</si>
  <si>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</si>
  <si>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</si>
  <si>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</si>
  <si>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</si>
  <si>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</si>
  <si>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</si>
  <si>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</si>
  <si>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</si>
  <si>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</si>
  <si>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</si>
  <si>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</si>
  <si>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</si>
  <si>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</si>
  <si>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</si>
  <si>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</si>
  <si>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</si>
  <si>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</si>
  <si>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</si>
  <si>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</si>
  <si>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</si>
  <si>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</si>
  <si>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</si>
  <si>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</si>
  <si>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</si>
  <si>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</si>
  <si>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</si>
  <si>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</si>
  <si>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</si>
  <si>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</si>
  <si>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</si>
  <si>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</si>
  <si>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</si>
  <si>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</si>
  <si>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</si>
  <si>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</si>
  <si>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</si>
  <si>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</si>
  <si>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</si>
  <si>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</si>
  <si>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</si>
  <si>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</si>
  <si>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</si>
  <si>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</si>
  <si>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</si>
  <si>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</si>
  <si>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</si>
  <si>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</si>
  <si>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</si>
  <si>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</si>
  <si>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</si>
  <si>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</si>
  <si>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</si>
  <si>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</si>
  <si>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</si>
  <si>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</si>
  <si>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</si>
  <si>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</si>
  <si>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</si>
  <si>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</si>
  <si>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</si>
  <si>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</si>
  <si>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</si>
  <si>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</si>
  <si>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</si>
  <si>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</si>
  <si>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</si>
  <si>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</si>
  <si>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</si>
  <si>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</si>
  <si>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</si>
  <si>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</si>
  <si>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</si>
  <si>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</si>
  <si>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</si>
  <si>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</si>
  <si>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</si>
  <si>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</si>
  <si>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</si>
  <si>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</si>
  <si>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</si>
  <si>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</si>
  <si>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</si>
  <si>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</si>
  <si>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</si>
  <si>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</si>
  <si>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</si>
  <si>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</si>
  <si>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</si>
  <si>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</si>
  <si>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</si>
  <si>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</si>
  <si>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</si>
  <si>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</si>
  <si>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</si>
  <si>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</si>
  <si>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</si>
  <si>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</si>
  <si>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</si>
  <si>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</si>
  <si>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</si>
  <si>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</si>
  <si>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</si>
  <si>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</si>
  <si>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</si>
  <si>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</si>
  <si>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</si>
  <si>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</si>
  <si>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</si>
  <si>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</si>
  <si>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</si>
  <si>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</si>
  <si>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</si>
  <si>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</si>
  <si>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</si>
  <si>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</si>
  <si>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</si>
  <si>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</si>
  <si>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</si>
  <si>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</si>
  <si>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</si>
  <si>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</si>
  <si>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</si>
  <si>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</si>
  <si>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</si>
  <si>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</si>
  <si>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</si>
  <si>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</si>
  <si>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</si>
  <si>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</si>
  <si>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</si>
  <si>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</si>
  <si>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</si>
  <si>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</si>
  <si>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</si>
  <si>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</si>
  <si>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</si>
  <si>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</si>
  <si>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</si>
  <si>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</si>
  <si>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</si>
  <si>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</si>
  <si>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</si>
  <si>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</si>
  <si>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</si>
  <si>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</si>
  <si>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</si>
  <si>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</si>
  <si>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</si>
  <si>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</si>
  <si>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</si>
  <si>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</si>
  <si>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</si>
  <si>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</si>
  <si>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</si>
  <si>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</si>
  <si>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</si>
  <si>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</si>
  <si>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</si>
  <si>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</si>
  <si>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</si>
  <si>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</si>
  <si>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</si>
  <si>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</si>
  <si>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</si>
  <si>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</si>
  <si>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</si>
  <si>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</si>
  <si>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</si>
  <si>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</si>
  <si>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</si>
  <si>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</si>
  <si>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</si>
  <si>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</si>
  <si>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</si>
  <si>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</si>
  <si>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</si>
  <si>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</si>
  <si>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</si>
  <si>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</si>
  <si>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</si>
  <si>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</si>
  <si>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</si>
  <si>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</si>
  <si>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</si>
  <si>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</si>
  <si>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</si>
  <si>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</si>
  <si>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</si>
  <si>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</si>
  <si>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</si>
  <si>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</si>
  <si>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</si>
  <si>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</si>
  <si>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</si>
  <si>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</si>
  <si>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</si>
  <si>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</si>
  <si>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</si>
  <si>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</si>
  <si>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</si>
  <si>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</si>
  <si>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</si>
  <si>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</si>
  <si>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</si>
  <si>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</si>
  <si>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</si>
  <si>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</si>
  <si>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</si>
  <si>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</si>
  <si>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</si>
  <si>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</si>
  <si>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</si>
  <si>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</si>
  <si>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</si>
  <si>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</si>
  <si>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</si>
  <si>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</si>
  <si>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</si>
  <si>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</si>
  <si>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</si>
  <si>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</si>
  <si>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</si>
  <si>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</si>
  <si>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</si>
  <si>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</si>
  <si>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</si>
  <si>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</si>
  <si>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</si>
  <si>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</si>
  <si>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</si>
  <si>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</si>
  <si>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</si>
  <si>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</si>
  <si>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</si>
  <si>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</si>
  <si>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</si>
  <si>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</si>
  <si>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</si>
  <si>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</si>
  <si>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</si>
  <si>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</si>
  <si>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</si>
  <si>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</si>
  <si>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</si>
  <si>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</si>
  <si>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</si>
  <si>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</si>
  <si>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</si>
  <si>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</si>
  <si>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</si>
  <si>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</si>
  <si>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</si>
  <si>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</si>
  <si>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</si>
  <si>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</si>
  <si>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</si>
  <si>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</si>
  <si>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</si>
  <si>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</si>
  <si>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</si>
  <si>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</si>
  <si>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</si>
  <si>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</si>
  <si>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</si>
  <si>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</si>
  <si>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</si>
  <si>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</si>
  <si>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</si>
  <si>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</si>
  <si>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</si>
  <si>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</si>
  <si>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</si>
  <si>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</si>
  <si>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</si>
  <si>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</si>
  <si>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</si>
  <si>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</si>
  <si>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</si>
  <si>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</si>
  <si>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</si>
  <si>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</si>
  <si>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</si>
  <si>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</si>
  <si>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</si>
  <si>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</si>
  <si>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</si>
  <si>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</si>
  <si>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</si>
  <si>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</si>
  <si>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</si>
  <si>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</si>
  <si>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</si>
  <si>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</si>
  <si>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</si>
  <si>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</si>
  <si>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</si>
  <si>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</si>
  <si>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</si>
  <si>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</si>
  <si>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</si>
  <si>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</si>
  <si>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</si>
  <si>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</si>
  <si>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</si>
  <si>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</si>
  <si>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</si>
  <si>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</si>
  <si>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</si>
  <si>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</si>
  <si>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</si>
  <si>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</si>
  <si>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</si>
  <si>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</si>
  <si>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</si>
  <si>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</si>
  <si>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</si>
  <si>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</si>
  <si>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</si>
  <si>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</si>
  <si>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</si>
  <si>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</si>
  <si>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</si>
  <si>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</si>
  <si>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</si>
  <si>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</si>
  <si>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</si>
  <si>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</si>
  <si>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</si>
  <si>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</si>
  <si>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</si>
  <si>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</si>
  <si>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</si>
  <si>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</si>
  <si>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</si>
  <si>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</si>
  <si>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</si>
  <si>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</si>
  <si>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</si>
  <si>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</si>
  <si>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</si>
  <si>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</si>
  <si>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</si>
  <si>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</si>
  <si>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</si>
  <si>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</si>
  <si>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</si>
  <si>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</si>
  <si>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</si>
  <si>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</si>
  <si>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</si>
  <si>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</si>
  <si>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</si>
  <si>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</si>
  <si>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</si>
  <si>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</si>
  <si>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</si>
  <si>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</si>
  <si>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</si>
  <si>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</si>
  <si>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</si>
  <si>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</si>
  <si>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</si>
  <si>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</si>
  <si>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</si>
  <si>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</si>
  <si>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</si>
  <si>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</si>
  <si>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</si>
  <si>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</si>
  <si>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</si>
  <si>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</si>
  <si>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</si>
  <si>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</si>
  <si>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</si>
  <si>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</si>
  <si>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</si>
  <si>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</si>
  <si>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</si>
  <si>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</si>
  <si>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</si>
  <si>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</si>
  <si>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</si>
  <si>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</si>
  <si>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</si>
  <si>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</si>
  <si>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</si>
  <si>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</si>
  <si>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</si>
  <si>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</si>
  <si>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</si>
  <si>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</si>
  <si>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</si>
  <si>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</si>
  <si>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</si>
  <si>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</si>
  <si>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</si>
  <si>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</si>
  <si>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</si>
  <si>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</si>
  <si>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</si>
  <si>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</si>
  <si>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</si>
  <si>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</si>
  <si>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</si>
  <si>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</si>
  <si>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</si>
  <si>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</si>
  <si>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</si>
  <si>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</si>
  <si>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</si>
  <si>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</si>
  <si>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</si>
  <si>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</si>
  <si>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</si>
  <si>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</si>
  <si>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</si>
  <si>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</si>
  <si>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</si>
  <si>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</si>
  <si>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</si>
  <si>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</si>
  <si>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</si>
  <si>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</si>
  <si>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</si>
  <si>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</si>
  <si>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</si>
  <si>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</si>
  <si>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</si>
  <si>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</si>
  <si>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</si>
  <si>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</si>
  <si>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</si>
  <si>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</si>
  <si>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</si>
  <si>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</si>
  <si>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</si>
  <si>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</si>
  <si>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</si>
  <si>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</si>
  <si>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</si>
  <si>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</si>
  <si>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</si>
  <si>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</si>
  <si>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</si>
  <si>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</si>
  <si>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</si>
  <si>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</si>
  <si>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</si>
  <si>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</si>
  <si>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</si>
  <si>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</si>
  <si>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</si>
  <si>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</si>
  <si>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</si>
  <si>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</si>
  <si>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</si>
  <si>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</si>
  <si>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</si>
  <si>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</si>
  <si>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</si>
  <si>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</si>
  <si>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</si>
  <si>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</si>
  <si>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</si>
  <si>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</si>
  <si>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</si>
  <si>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</si>
  <si>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</si>
  <si>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</si>
  <si>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</si>
  <si>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</si>
  <si>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</si>
  <si>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</si>
  <si>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</si>
  <si>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</si>
  <si>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</si>
  <si>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</si>
  <si>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</si>
  <si>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</si>
  <si>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</si>
  <si>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</si>
  <si>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</si>
  <si>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</si>
  <si>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</si>
  <si>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</si>
  <si>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</si>
  <si>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</si>
  <si>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</si>
  <si>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</si>
  <si>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</si>
  <si>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</si>
  <si>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</si>
  <si>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</si>
  <si>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</si>
  <si>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</si>
  <si>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</si>
  <si>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</si>
  <si>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</si>
  <si>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</si>
  <si>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</si>
  <si>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</si>
  <si>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</si>
  <si>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</si>
  <si>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</si>
  <si>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</si>
  <si>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</si>
  <si>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</si>
  <si>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</si>
  <si>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</si>
  <si>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</si>
  <si>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</si>
  <si>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</si>
  <si>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</si>
  <si>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</si>
  <si>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</si>
  <si>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</si>
  <si>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</si>
  <si>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</si>
  <si>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</si>
  <si>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</si>
  <si>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</si>
  <si>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</si>
  <si>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</si>
  <si>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</si>
  <si>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</si>
  <si>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</si>
  <si>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</si>
  <si>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</si>
  <si>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</si>
  <si>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</si>
  <si>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</si>
  <si>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</si>
  <si>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</si>
  <si>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</si>
  <si>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</si>
  <si>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</si>
  <si>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</si>
  <si>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</si>
  <si>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</si>
  <si>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</si>
  <si>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</si>
  <si>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</si>
  <si>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</si>
  <si>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</si>
  <si>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</si>
  <si>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</si>
  <si>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</si>
  <si>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</si>
  <si>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</si>
  <si>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</si>
  <si>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</si>
  <si>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</si>
  <si>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</si>
  <si>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</si>
  <si>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</si>
  <si>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</si>
  <si>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</si>
  <si>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</si>
  <si>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</si>
  <si>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</si>
  <si>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</si>
  <si>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</si>
  <si>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</si>
  <si>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</si>
  <si>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</si>
  <si>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</si>
  <si>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</si>
  <si>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</si>
  <si>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</si>
  <si>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</si>
  <si>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</si>
  <si>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</si>
  <si>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</si>
  <si>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</si>
  <si>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</si>
  <si>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</si>
  <si>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</si>
  <si>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</si>
  <si>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</si>
  <si>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</si>
  <si>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</si>
  <si>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</si>
  <si>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</si>
  <si>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</si>
  <si>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</si>
  <si>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</si>
  <si>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</si>
  <si>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</si>
  <si>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</si>
  <si>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</si>
  <si>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</si>
  <si>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</si>
  <si>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</si>
  <si>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</si>
  <si>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</si>
  <si>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</si>
  <si>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</si>
  <si>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</si>
  <si>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</si>
  <si>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</si>
  <si>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</si>
  <si>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</si>
  <si>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</si>
  <si>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</si>
  <si>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</si>
  <si>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</si>
  <si>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</si>
  <si>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</si>
  <si>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</si>
  <si>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</si>
  <si>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</si>
  <si>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</si>
  <si>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</si>
  <si>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</si>
  <si>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</si>
  <si>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</si>
  <si>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</si>
  <si>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</si>
  <si>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</si>
  <si>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</si>
  <si>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</si>
  <si>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</si>
  <si>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</si>
  <si>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</si>
  <si>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</si>
  <si>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</si>
  <si>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</si>
  <si>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</si>
  <si>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</si>
  <si>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</si>
  <si>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</si>
  <si>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</si>
  <si>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</si>
  <si>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</si>
  <si>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</si>
  <si>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</si>
  <si>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</si>
  <si>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</si>
  <si>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</si>
  <si>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</si>
  <si>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</si>
  <si>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</si>
  <si>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</si>
  <si>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</si>
  <si>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</si>
  <si>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</si>
  <si>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</si>
  <si>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</si>
  <si>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</si>
  <si>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</si>
  <si>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</si>
  <si>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</si>
  <si>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</si>
  <si>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</si>
  <si>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</si>
  <si>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</si>
  <si>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</si>
  <si>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</si>
  <si>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</si>
  <si>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</si>
  <si>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</si>
  <si>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</si>
  <si>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</si>
  <si>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</si>
  <si>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</si>
  <si>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</si>
  <si>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</si>
  <si>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</si>
  <si>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</si>
  <si>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</si>
  <si>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</si>
  <si>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</si>
  <si>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</si>
  <si>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</si>
  <si>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</si>
  <si>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</si>
  <si>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</si>
  <si>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</si>
  <si>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</si>
  <si>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</si>
  <si>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</si>
  <si>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</si>
  <si>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</si>
  <si>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</si>
  <si>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</si>
  <si>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</si>
  <si>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</si>
  <si>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</si>
  <si>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</si>
  <si>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</si>
  <si>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</si>
  <si>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</si>
  <si>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</si>
  <si>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</si>
  <si>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</si>
  <si>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</si>
  <si>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</si>
  <si>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</si>
  <si>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</si>
  <si>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</si>
  <si>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</si>
  <si>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</si>
  <si>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</si>
  <si>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</si>
  <si>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</si>
  <si>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</si>
  <si>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</si>
  <si>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</si>
  <si>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</si>
  <si>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</si>
  <si>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</si>
  <si>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</si>
  <si>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</si>
  <si>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</si>
  <si>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</si>
  <si>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</si>
  <si>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</si>
  <si>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</si>
  <si>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</si>
  <si>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</si>
  <si>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</si>
  <si>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</si>
  <si>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</si>
  <si>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</si>
  <si>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</si>
  <si>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</si>
  <si>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</si>
  <si>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</si>
  <si>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</si>
  <si>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</si>
  <si>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</si>
  <si>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</si>
  <si>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</si>
  <si>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</si>
  <si>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</si>
  <si>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</si>
  <si>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</si>
  <si>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</si>
  <si>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</si>
  <si>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</si>
  <si>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</si>
  <si>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</si>
  <si>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</si>
  <si>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</si>
  <si>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</si>
  <si>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</si>
  <si>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</si>
  <si>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</si>
  <si>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</si>
  <si>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</si>
  <si>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</si>
  <si>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</si>
  <si>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</si>
  <si>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</si>
  <si>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</si>
  <si>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</si>
  <si>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</si>
  <si>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</si>
  <si>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</si>
  <si>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</si>
  <si>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</si>
  <si>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</si>
  <si>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</si>
  <si>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</si>
  <si>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</si>
  <si>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</si>
  <si>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</si>
  <si>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</si>
  <si>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</si>
  <si>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</si>
  <si>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</si>
  <si>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</si>
  <si>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</si>
  <si>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</si>
  <si>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</si>
  <si>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</si>
  <si>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</si>
  <si>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</si>
  <si>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</si>
  <si>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</si>
  <si>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</si>
  <si>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</si>
  <si>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</si>
  <si>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</si>
  <si>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</si>
  <si>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</si>
  <si>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</si>
  <si>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</si>
  <si>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</si>
  <si>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</si>
  <si>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</si>
  <si>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</si>
  <si>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</si>
  <si>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</si>
  <si>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</si>
  <si>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</si>
  <si>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</si>
  <si>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</si>
  <si>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</si>
  <si>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</si>
  <si>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</si>
  <si>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</si>
  <si>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</si>
  <si>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</si>
  <si>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</si>
  <si>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</si>
  <si>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</si>
  <si>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</si>
  <si>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</si>
  <si>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</si>
  <si>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</si>
  <si>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</si>
  <si>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</si>
  <si>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</si>
  <si>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</si>
  <si>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</si>
  <si>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</si>
  <si>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</si>
  <si>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</si>
  <si>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</si>
  <si>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</si>
  <si>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</si>
  <si>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</si>
  <si>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</si>
  <si>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</si>
  <si>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</si>
  <si>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</si>
  <si>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</si>
  <si>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</si>
  <si>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</si>
  <si>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</si>
  <si>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</si>
  <si>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</si>
  <si>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</si>
  <si>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</si>
  <si>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</si>
  <si>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</si>
  <si>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</si>
  <si>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</si>
  <si>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</si>
  <si>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</si>
  <si>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</si>
  <si>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</si>
  <si>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</si>
  <si>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</si>
  <si>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</si>
  <si>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</si>
  <si>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</si>
  <si>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</si>
  <si>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</si>
  <si>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</si>
  <si>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</si>
  <si>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</si>
  <si>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</si>
  <si>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</si>
  <si>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</si>
  <si>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</si>
  <si>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</si>
  <si>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</si>
  <si>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</si>
  <si>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</si>
  <si>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</si>
  <si>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</si>
  <si>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</si>
  <si>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</si>
  <si>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</si>
  <si>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</si>
  <si>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</si>
  <si>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</si>
  <si>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</si>
  <si>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</si>
  <si>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</si>
  <si>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</si>
  <si>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</si>
  <si>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</si>
  <si>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</si>
  <si>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</si>
  <si>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</si>
  <si>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</si>
  <si>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</si>
  <si>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</si>
  <si>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</si>
  <si>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</si>
  <si>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</si>
  <si>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</si>
  <si>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</si>
  <si>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</si>
  <si>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</si>
  <si>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</si>
  <si>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</si>
  <si>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</si>
  <si>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</si>
  <si>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</si>
  <si>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</si>
  <si>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</si>
  <si>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</si>
  <si>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</si>
  <si>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</si>
  <si>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</si>
  <si>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</si>
  <si>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</si>
  <si>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</si>
  <si>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</si>
  <si>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</si>
  <si>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</si>
  <si>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</si>
  <si>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</si>
  <si>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</si>
  <si>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</si>
  <si>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</si>
  <si>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</si>
  <si>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</si>
  <si>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</si>
  <si>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</si>
  <si>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</si>
  <si>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</si>
  <si>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</si>
  <si>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</si>
  <si>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</si>
  <si>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</si>
  <si>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</si>
  <si>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</si>
  <si>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</si>
  <si>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</si>
  <si>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</si>
  <si>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</si>
  <si>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</si>
  <si>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</si>
  <si>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</si>
  <si>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</si>
  <si>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</si>
  <si>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</si>
  <si>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</si>
  <si>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</si>
  <si>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</si>
  <si>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</si>
  <si>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</si>
  <si>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</si>
  <si>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</si>
  <si>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</si>
  <si>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</si>
  <si>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</si>
  <si>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</si>
  <si>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</si>
  <si>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</si>
  <si>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</si>
  <si>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</si>
  <si>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</si>
  <si>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</si>
  <si>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</si>
  <si>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</si>
  <si>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</si>
  <si>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</si>
  <si>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</si>
  <si>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</si>
  <si>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</si>
  <si>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</si>
  <si>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</si>
  <si>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</si>
  <si>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</si>
  <si>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</si>
  <si>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</si>
  <si>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</si>
  <si>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</si>
  <si>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</si>
  <si>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</si>
  <si>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</si>
  <si>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</si>
  <si>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</si>
  <si>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</si>
  <si>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</si>
  <si>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</si>
  <si>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</si>
  <si>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</si>
  <si>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</si>
  <si>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</si>
  <si>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</si>
  <si>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</si>
  <si>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</si>
  <si>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</si>
  <si>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</si>
  <si>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</si>
  <si>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</si>
  <si>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</si>
  <si>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</si>
  <si>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</si>
  <si>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</si>
  <si>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</si>
  <si>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</si>
  <si>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</si>
  <si>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</si>
  <si>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</si>
  <si>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</si>
  <si>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</si>
  <si>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</si>
  <si>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</si>
  <si>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</si>
  <si>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</si>
  <si>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</si>
  <si>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</si>
  <si>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</si>
  <si>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</si>
  <si>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</si>
  <si>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</si>
  <si>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</si>
  <si>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</si>
  <si>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</si>
  <si>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</si>
  <si>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</si>
  <si>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</si>
  <si>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</si>
  <si>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</si>
  <si>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</si>
  <si>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</si>
  <si>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</si>
  <si>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</si>
  <si>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</si>
  <si>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</si>
  <si>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</si>
  <si>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</si>
  <si>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</si>
  <si>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</si>
  <si>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</si>
  <si>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</si>
  <si>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</si>
  <si>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</si>
  <si>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</si>
  <si>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</si>
  <si>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</si>
  <si>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</si>
  <si>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</si>
  <si>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</si>
  <si>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</si>
  <si>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</si>
  <si>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</si>
  <si>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</si>
  <si>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</si>
  <si>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</si>
  <si>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</si>
  <si>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</si>
  <si>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</si>
  <si>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</si>
  <si>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</si>
  <si>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</si>
  <si>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</si>
  <si>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</si>
  <si>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</si>
  <si>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</si>
  <si>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</si>
  <si>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</si>
  <si>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</si>
  <si>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</si>
  <si>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</si>
  <si>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</si>
  <si>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</si>
  <si>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</si>
  <si>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</si>
  <si>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</si>
  <si>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</si>
  <si>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</si>
  <si>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</si>
  <si>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</si>
  <si>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</si>
  <si>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</si>
  <si>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</si>
  <si>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</si>
  <si>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</si>
  <si>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</si>
  <si>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</si>
  <si>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</si>
  <si>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</si>
  <si>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</si>
  <si>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</si>
  <si>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</si>
  <si>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</si>
  <si>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</si>
  <si>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</si>
  <si>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</si>
  <si>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</si>
  <si>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</si>
  <si>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</si>
  <si>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</si>
  <si>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</si>
  <si>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</si>
  <si>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</si>
  <si>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</si>
  <si>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</si>
  <si>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</si>
  <si>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</si>
  <si>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</si>
  <si>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</si>
  <si>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</si>
  <si>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</si>
  <si>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</si>
  <si>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</si>
  <si>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</si>
  <si>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</si>
  <si>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</si>
  <si>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</si>
  <si>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</si>
  <si>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</si>
  <si>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</si>
  <si>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</si>
  <si>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</si>
  <si>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</si>
  <si>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</si>
  <si>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</si>
  <si>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</si>
  <si>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</si>
  <si>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</si>
  <si>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</si>
  <si>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</si>
  <si>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</si>
  <si>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</si>
  <si>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</si>
  <si>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</si>
  <si>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</si>
  <si>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</si>
  <si>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</si>
  <si>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</si>
  <si>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</si>
  <si>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</si>
  <si>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</si>
  <si>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</si>
  <si>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</si>
  <si>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</si>
  <si>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</si>
  <si>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</si>
  <si>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</si>
  <si>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</si>
  <si>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</si>
  <si>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</si>
  <si>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</si>
  <si>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</si>
  <si>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</si>
  <si>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</si>
  <si>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</si>
  <si>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</si>
  <si>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</si>
  <si>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</si>
  <si>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</si>
  <si>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</si>
  <si>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</si>
  <si>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</si>
  <si>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</si>
  <si>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</si>
  <si>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</si>
  <si>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</si>
  <si>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</si>
  <si>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</si>
  <si>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</si>
  <si>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</si>
  <si>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</si>
  <si>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</si>
  <si>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</si>
  <si>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</si>
  <si>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</si>
  <si>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</si>
  <si>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</si>
  <si>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</si>
  <si>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</si>
  <si>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</si>
  <si>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</si>
  <si>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</si>
  <si>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</si>
  <si>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</si>
  <si>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</si>
  <si>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</si>
  <si>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</si>
  <si>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</si>
  <si>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</si>
  <si>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</si>
  <si>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</si>
  <si>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</si>
  <si>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</si>
  <si>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</si>
  <si>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</si>
  <si>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</si>
  <si>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</si>
  <si>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</si>
  <si>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</si>
  <si>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</si>
  <si>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</si>
  <si>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</si>
  <si>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</si>
  <si>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</si>
  <si>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</si>
  <si>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</si>
  <si>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</si>
  <si>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</si>
  <si>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</si>
  <si>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</si>
  <si>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</si>
  <si>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</si>
  <si>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</si>
  <si>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</si>
  <si>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</si>
  <si>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</si>
  <si>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</si>
  <si>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</si>
  <si>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</si>
  <si>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</si>
  <si>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</si>
  <si>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</si>
  <si>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</si>
  <si>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</si>
  <si>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</si>
  <si>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</si>
  <si>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</si>
  <si>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</si>
  <si>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</si>
  <si>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</si>
  <si>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</si>
  <si>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</si>
  <si>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</si>
  <si>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</si>
  <si>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</si>
  <si>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</si>
  <si>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</si>
  <si>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</si>
  <si>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</si>
  <si>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</si>
  <si>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</si>
  <si>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</si>
  <si>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</si>
  <si>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</si>
  <si>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</si>
  <si>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</si>
  <si>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</si>
  <si>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</si>
  <si>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</si>
  <si>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</si>
  <si>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</si>
  <si>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</si>
  <si>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</si>
  <si>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</si>
  <si>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</si>
  <si>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</si>
  <si>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</si>
  <si>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</si>
  <si>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</si>
  <si>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</si>
  <si>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</si>
  <si>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</si>
  <si>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</si>
  <si>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</si>
  <si>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</si>
  <si>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</si>
  <si>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</si>
  <si>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</si>
  <si>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</si>
  <si>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</si>
  <si>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</si>
  <si>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</si>
  <si>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</si>
  <si>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</si>
  <si>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</si>
  <si>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</si>
  <si>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</si>
  <si>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</si>
  <si>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</si>
  <si>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</si>
  <si>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</si>
  <si>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</si>
  <si>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</si>
  <si>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</si>
  <si>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</si>
  <si>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</si>
  <si>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</si>
  <si>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</si>
  <si>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</si>
  <si>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</si>
  <si>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</si>
  <si>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</si>
  <si>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</si>
  <si>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</si>
  <si>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</si>
  <si>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</si>
  <si>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</si>
  <si>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</si>
  <si>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</si>
  <si>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</si>
  <si>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</si>
  <si>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</si>
  <si>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</si>
  <si>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</si>
  <si>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</si>
  <si>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</si>
  <si>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</si>
  <si>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</si>
  <si>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</si>
  <si>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</si>
  <si>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</si>
  <si>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</si>
  <si>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</si>
  <si>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</si>
  <si>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</si>
  <si>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</si>
  <si>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</si>
  <si>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</si>
  <si>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</si>
  <si>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</si>
  <si>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</si>
  <si>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</si>
  <si>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</si>
  <si>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</si>
  <si>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</si>
  <si>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</si>
  <si>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</si>
  <si>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</si>
  <si>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</si>
  <si>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</si>
  <si>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</si>
  <si>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</si>
  <si>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</si>
  <si>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</si>
  <si>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</si>
  <si>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</si>
  <si>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</si>
  <si>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</si>
  <si>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</si>
  <si>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</si>
  <si>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</si>
  <si>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</si>
  <si>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</si>
  <si>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</si>
  <si>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</si>
  <si>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</si>
  <si>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</si>
  <si>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</si>
  <si>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</si>
  <si>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</si>
  <si>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</si>
  <si>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</si>
  <si>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</si>
  <si>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</si>
  <si>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</si>
  <si>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</si>
  <si>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</si>
  <si>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</si>
  <si>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</si>
  <si>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</si>
  <si>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</si>
  <si>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</si>
  <si>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</si>
  <si>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</si>
  <si>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</si>
  <si>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</si>
  <si>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</si>
  <si>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</si>
  <si>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</si>
  <si>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</si>
  <si>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</si>
  <si>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</si>
  <si>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</si>
  <si>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</si>
  <si>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</si>
  <si>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</si>
  <si>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</si>
  <si>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</si>
  <si>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</si>
  <si>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</si>
  <si>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</si>
  <si>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</si>
  <si>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</si>
  <si>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</si>
  <si>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</si>
  <si>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</si>
  <si>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</si>
  <si>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</si>
  <si>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</si>
  <si>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</si>
  <si>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</si>
  <si>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</si>
  <si>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</si>
  <si>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</si>
  <si>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</si>
  <si>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</si>
  <si>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</si>
  <si>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</si>
  <si>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</si>
  <si>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</si>
  <si>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</si>
  <si>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</si>
  <si>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</si>
  <si>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</si>
  <si>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</si>
  <si>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</si>
  <si>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</si>
  <si>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</si>
  <si>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</si>
  <si>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</si>
  <si>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</si>
  <si>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</si>
  <si>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</si>
  <si>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</si>
  <si>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</si>
  <si>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</si>
  <si>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</si>
  <si>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</si>
  <si>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</si>
  <si>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</si>
  <si>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</si>
  <si>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</si>
  <si>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</si>
  <si>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</si>
  <si>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</si>
  <si>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</si>
  <si>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</si>
  <si>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</si>
  <si>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</si>
  <si>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</si>
  <si>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</si>
  <si>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</si>
  <si>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</si>
  <si>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</si>
  <si>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</si>
  <si>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</si>
  <si>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</si>
  <si>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</si>
  <si>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</si>
  <si>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</si>
  <si>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</si>
  <si>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</si>
  <si>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</si>
  <si>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</si>
  <si>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</si>
  <si>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</si>
  <si>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</si>
  <si>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</si>
  <si>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</si>
  <si>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</si>
  <si>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</si>
  <si>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</si>
  <si>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</si>
  <si>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</si>
  <si>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</si>
  <si>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</si>
  <si>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</si>
  <si>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</si>
  <si>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</si>
  <si>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</si>
  <si>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</si>
  <si>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</si>
  <si>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</si>
  <si>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</si>
  <si>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</si>
  <si>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</si>
  <si>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</si>
  <si>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</si>
  <si>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</si>
  <si>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</si>
  <si>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</si>
  <si>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</si>
  <si>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</si>
  <si>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</si>
  <si>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</si>
  <si>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</si>
  <si>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</si>
  <si>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</si>
  <si>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</si>
  <si>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</si>
  <si>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</si>
  <si>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</si>
  <si>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</si>
  <si>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</si>
  <si>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</si>
  <si>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</si>
  <si>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</si>
  <si>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</si>
  <si>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</si>
  <si>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</si>
  <si>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</si>
  <si>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</si>
  <si>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</si>
  <si>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</si>
  <si>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</si>
  <si>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</si>
  <si>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</si>
  <si>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</si>
  <si>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</si>
  <si>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</si>
  <si>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</si>
  <si>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</si>
  <si>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</si>
  <si>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</si>
  <si>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</si>
  <si>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</si>
  <si>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</si>
  <si>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</si>
  <si>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</si>
  <si>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</si>
  <si>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</si>
  <si>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</si>
  <si>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</si>
  <si>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</si>
  <si>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</si>
  <si>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</si>
  <si>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</si>
  <si>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</si>
  <si>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</si>
  <si>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</si>
  <si>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</si>
  <si>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</si>
  <si>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</si>
  <si>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</si>
  <si>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</si>
  <si>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</si>
  <si>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</si>
  <si>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</si>
  <si>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</si>
  <si>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</si>
  <si>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</si>
  <si>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</si>
  <si>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</si>
  <si>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</si>
  <si>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</si>
  <si>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</si>
  <si>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</si>
  <si>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</si>
  <si>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</si>
  <si>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</si>
  <si>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</si>
  <si>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</si>
  <si>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</si>
  <si>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</si>
  <si>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</si>
  <si>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</si>
  <si>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</si>
  <si>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</si>
  <si>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</si>
  <si>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</si>
  <si>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</si>
  <si>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</si>
  <si>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</si>
  <si>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</si>
  <si>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</si>
  <si>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</si>
  <si>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</si>
  <si>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</si>
  <si>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</si>
  <si>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</si>
  <si>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</si>
  <si>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</si>
  <si>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</si>
  <si>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</si>
  <si>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</si>
  <si>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</si>
  <si>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</si>
  <si>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</si>
  <si>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</si>
  <si>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</si>
  <si>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</si>
  <si>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</si>
  <si>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</si>
  <si>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</si>
  <si>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</si>
  <si>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</si>
  <si>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</si>
  <si>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</si>
  <si>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</si>
  <si>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</si>
  <si>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</si>
  <si>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</si>
  <si>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</si>
  <si>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</si>
  <si>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</si>
  <si>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</si>
  <si>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</si>
  <si>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</si>
  <si>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</si>
  <si>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</si>
  <si>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</si>
  <si>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</si>
  <si>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</si>
  <si>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</si>
  <si>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</si>
  <si>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</si>
  <si>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</si>
  <si>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</si>
  <si>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</si>
  <si>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</si>
  <si>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</si>
  <si>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</si>
  <si>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</si>
  <si>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</si>
  <si>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</si>
  <si>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</si>
  <si>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</si>
  <si>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</si>
  <si>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</si>
  <si>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</si>
  <si>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</si>
  <si>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</si>
  <si>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</si>
  <si>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</si>
  <si>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</si>
  <si>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</si>
  <si>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</si>
  <si>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</si>
  <si>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</si>
  <si>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</si>
  <si>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</si>
  <si>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</si>
  <si>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</si>
  <si>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</si>
  <si>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</si>
  <si>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</si>
  <si>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</si>
  <si>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</si>
  <si>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</si>
  <si>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</si>
  <si>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</si>
  <si>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</si>
  <si>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</si>
  <si>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</si>
  <si>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</si>
  <si>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</si>
  <si>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</si>
  <si>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</si>
  <si>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</si>
  <si>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</si>
  <si>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</si>
  <si>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</si>
  <si>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</si>
  <si>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</si>
  <si>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</si>
  <si>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</si>
  <si>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</si>
  <si>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</si>
  <si>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</si>
  <si>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</si>
  <si>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</si>
  <si>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</si>
  <si>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</si>
  <si>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</si>
  <si>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</si>
  <si>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</si>
  <si>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</si>
  <si>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</si>
  <si>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</si>
  <si>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</si>
  <si>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</si>
  <si>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</si>
  <si>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</si>
  <si>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</si>
  <si>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</si>
  <si>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</si>
  <si>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</si>
  <si>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</si>
  <si>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</si>
  <si>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</si>
  <si>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</si>
  <si>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</si>
  <si>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</si>
  <si>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</si>
  <si>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</si>
  <si>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</si>
  <si>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</si>
  <si>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</si>
  <si>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</si>
  <si>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</si>
  <si>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</si>
  <si>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</si>
  <si>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</si>
  <si>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</si>
  <si>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</si>
  <si>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</si>
  <si>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</si>
  <si>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</si>
  <si>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</si>
  <si>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</si>
  <si>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</si>
  <si>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</si>
  <si>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</si>
  <si>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</si>
  <si>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</si>
  <si>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</si>
  <si>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</si>
  <si>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</si>
  <si>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</si>
  <si>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</si>
  <si>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</si>
  <si>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</si>
  <si>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</si>
  <si>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</si>
  <si>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</si>
  <si>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</si>
  <si>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</si>
  <si>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</si>
  <si>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</si>
  <si>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</si>
  <si>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</si>
  <si>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</si>
  <si>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</si>
  <si>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</si>
  <si>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</si>
  <si>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</si>
  <si>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</si>
  <si>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</si>
  <si>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</si>
  <si>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</si>
  <si>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</si>
  <si>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</si>
  <si>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</si>
  <si>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</si>
  <si>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</si>
  <si>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</si>
  <si>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</si>
  <si>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</si>
  <si>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</si>
  <si>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</si>
  <si>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</si>
  <si>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</si>
  <si>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</si>
  <si>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</si>
  <si>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</si>
  <si>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</si>
  <si>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</si>
  <si>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</si>
  <si>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</si>
  <si>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</si>
  <si>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</si>
  <si>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</si>
  <si>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</si>
  <si>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</si>
  <si>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</si>
  <si>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</si>
  <si>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</si>
  <si>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</si>
  <si>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</si>
  <si>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</si>
  <si>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</si>
  <si>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</si>
  <si>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</si>
  <si>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</si>
  <si>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</si>
  <si>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</si>
  <si>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</si>
  <si>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</si>
  <si>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</si>
  <si>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</si>
  <si>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</si>
  <si>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</si>
  <si>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</si>
  <si>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</si>
  <si>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</si>
  <si>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</si>
  <si>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</si>
  <si>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</si>
  <si>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</si>
  <si>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</si>
  <si>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</si>
  <si>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</si>
  <si>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</si>
  <si>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</si>
  <si>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</si>
  <si>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</si>
  <si>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</si>
  <si>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</si>
  <si>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</si>
  <si>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</si>
  <si>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</si>
  <si>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</si>
  <si>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</si>
  <si>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</si>
  <si>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</si>
  <si>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</si>
  <si>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</si>
  <si>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</si>
  <si>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</si>
  <si>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</si>
  <si>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</si>
  <si>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</si>
  <si>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</si>
  <si>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</si>
  <si>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</si>
  <si>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</si>
  <si>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</si>
  <si>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</si>
  <si>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</si>
  <si>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</si>
  <si>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</si>
  <si>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</si>
  <si>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</si>
  <si>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</si>
  <si>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</si>
  <si>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</si>
  <si>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</si>
  <si>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</si>
  <si>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</si>
  <si>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</si>
  <si>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</si>
  <si>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</si>
  <si>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</si>
  <si>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</si>
  <si>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</si>
  <si>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</si>
  <si>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</si>
  <si>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</si>
  <si>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</si>
  <si>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</si>
  <si>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</si>
  <si>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</si>
  <si>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</si>
  <si>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</si>
  <si>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</si>
  <si>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</si>
  <si>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</si>
  <si>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</si>
  <si>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</si>
  <si>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</si>
  <si>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</si>
  <si>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</si>
  <si>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</si>
  <si>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</si>
  <si>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</si>
  <si>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</si>
  <si>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</si>
  <si>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</si>
  <si>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</si>
  <si>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</si>
  <si>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</si>
  <si>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</si>
  <si>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</si>
  <si>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</si>
  <si>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</si>
  <si>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</si>
  <si>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</si>
  <si>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</si>
  <si>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</si>
  <si>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</si>
  <si>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</si>
  <si>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</si>
  <si>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</si>
  <si>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</si>
  <si>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</si>
  <si>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</si>
  <si>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</si>
  <si>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</si>
  <si>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</si>
  <si>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</si>
  <si>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</si>
  <si>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</si>
  <si>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</si>
  <si>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</si>
  <si>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</si>
  <si>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</si>
  <si>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</si>
  <si>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</si>
  <si>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</si>
  <si>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</si>
  <si>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</si>
  <si>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</si>
  <si>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</si>
  <si>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</si>
  <si>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</si>
  <si>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</si>
  <si>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</si>
  <si>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</si>
  <si>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</si>
  <si>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</si>
  <si>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</si>
  <si>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</si>
  <si>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</si>
  <si>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</si>
  <si>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</si>
  <si>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</si>
  <si>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</si>
  <si>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</si>
  <si>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</si>
  <si>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</si>
  <si>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</si>
  <si>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</si>
  <si>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</si>
  <si>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</si>
  <si>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</si>
  <si>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</si>
  <si>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</si>
  <si>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</si>
  <si>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</si>
  <si>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</si>
  <si>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</si>
  <si>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</si>
  <si>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</si>
  <si>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</si>
  <si>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</si>
  <si>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</si>
  <si>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</si>
  <si>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</si>
  <si>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</si>
  <si>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</si>
  <si>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</si>
  <si>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</si>
  <si>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</si>
  <si>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</si>
  <si>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</si>
  <si>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</si>
  <si>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</si>
  <si>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</si>
  <si>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</si>
  <si>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</si>
  <si>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</si>
  <si>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</si>
  <si>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</si>
  <si>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</si>
  <si>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</si>
  <si>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</si>
  <si>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</si>
  <si>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</si>
  <si>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</si>
  <si>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</si>
  <si>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</si>
  <si>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</si>
  <si>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</si>
  <si>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</si>
  <si>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</si>
  <si>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</si>
  <si>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</si>
  <si>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</si>
  <si>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</si>
  <si>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</si>
  <si>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</si>
  <si>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</si>
  <si>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</si>
  <si>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</si>
  <si>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</si>
  <si>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</si>
  <si>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</si>
  <si>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</si>
  <si>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</si>
  <si>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</si>
  <si>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</si>
  <si>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</si>
  <si>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</si>
  <si>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</si>
  <si>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</si>
  <si>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</si>
  <si>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</si>
  <si>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</si>
  <si>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</si>
  <si>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</si>
  <si>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</si>
  <si>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</si>
  <si>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</si>
  <si>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</si>
  <si>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</si>
  <si>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</si>
  <si>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</si>
  <si>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</si>
  <si>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</si>
  <si>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</si>
  <si>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</si>
  <si>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</si>
  <si>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</si>
  <si>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</si>
  <si>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</si>
  <si>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</si>
  <si>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</si>
  <si>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</si>
  <si>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</si>
  <si>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</si>
  <si>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</si>
  <si>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</si>
  <si>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</si>
  <si>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</si>
  <si>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</si>
  <si>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</si>
  <si>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</si>
  <si>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</si>
  <si>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</si>
  <si>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</si>
  <si>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</si>
  <si>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</si>
  <si>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</si>
  <si>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</si>
  <si>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</si>
  <si>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</si>
  <si>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</si>
  <si>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</si>
  <si>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</si>
  <si>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</si>
  <si>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</si>
  <si>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</si>
  <si>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</si>
  <si>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</si>
  <si>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</si>
  <si>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</si>
  <si>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</si>
  <si>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</si>
  <si>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</si>
  <si>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</si>
  <si>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</si>
  <si>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</si>
  <si>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</si>
  <si>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</si>
  <si>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</si>
  <si>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</si>
  <si>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</si>
  <si>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</si>
  <si>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</si>
  <si>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</si>
  <si>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</si>
  <si>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</si>
  <si>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</si>
  <si>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</si>
  <si>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</si>
  <si>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</si>
  <si>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</si>
  <si>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</si>
  <si>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</si>
  <si>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</si>
  <si>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</si>
  <si>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</si>
  <si>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</si>
  <si>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</si>
  <si>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</si>
  <si>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</si>
  <si>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</si>
  <si>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</si>
  <si>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</si>
  <si>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</si>
  <si>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</si>
  <si>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</si>
  <si>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</si>
  <si>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</si>
  <si>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</si>
  <si>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</si>
  <si>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</si>
  <si>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</si>
  <si>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</si>
  <si>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</si>
  <si>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</si>
  <si>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</si>
  <si>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</si>
  <si>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</si>
  <si>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</si>
  <si>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</si>
  <si>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</si>
  <si>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</si>
  <si>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</si>
  <si>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</si>
  <si>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</si>
  <si>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</si>
  <si>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</si>
  <si>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</si>
  <si>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</si>
  <si>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</si>
  <si>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</si>
  <si>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</si>
  <si>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</si>
  <si>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</si>
  <si>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</si>
  <si>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</si>
  <si>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</si>
  <si>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</si>
  <si>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</si>
  <si>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</si>
  <si>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</si>
  <si>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</si>
  <si>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</si>
  <si>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</si>
  <si>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</si>
  <si>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</si>
  <si>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</si>
  <si>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</si>
  <si>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</si>
  <si>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</si>
  <si>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</si>
  <si>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</si>
  <si>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</si>
  <si>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</si>
  <si>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</si>
  <si>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</si>
  <si>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</si>
  <si>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</si>
  <si>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</si>
  <si>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</si>
  <si>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</si>
  <si>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</si>
  <si>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</si>
  <si>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</si>
  <si>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</si>
  <si>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</si>
  <si>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</si>
  <si>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</si>
  <si>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</si>
  <si>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</si>
  <si>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</si>
  <si>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</si>
  <si>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</si>
  <si>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</si>
  <si>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</si>
  <si>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</si>
  <si>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</si>
  <si>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</si>
  <si>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</si>
  <si>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</si>
  <si>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</si>
  <si>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</si>
  <si>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</si>
  <si>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</si>
  <si>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</si>
  <si>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</si>
  <si>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</si>
  <si>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</si>
  <si>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</si>
  <si>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</si>
  <si>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</si>
  <si>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</si>
  <si>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</si>
  <si>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</si>
  <si>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</si>
  <si>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</si>
  <si>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</si>
  <si>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</si>
  <si>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</si>
  <si>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</si>
  <si>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</si>
  <si>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</si>
  <si>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</si>
  <si>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</si>
  <si>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</si>
  <si>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</si>
  <si>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</si>
  <si>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</si>
  <si>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</si>
  <si>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</si>
  <si>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</si>
  <si>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</si>
  <si>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</si>
  <si>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</si>
  <si>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</si>
  <si>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</si>
  <si>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</si>
  <si>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</si>
  <si>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</si>
  <si>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</si>
  <si>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</si>
  <si>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</si>
  <si>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</si>
  <si>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</si>
  <si>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</si>
  <si>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</si>
  <si>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</si>
  <si>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</si>
  <si>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</si>
  <si>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</si>
  <si>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</si>
  <si>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</si>
  <si>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</si>
  <si>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</si>
  <si>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</si>
  <si>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</si>
  <si>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</si>
  <si>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</si>
  <si>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</si>
  <si>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</si>
  <si>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</si>
  <si>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</si>
  <si>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</si>
  <si>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</si>
  <si>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</si>
  <si>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</si>
  <si>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</si>
  <si>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</si>
  <si>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</si>
  <si>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</si>
  <si>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</si>
  <si>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</si>
  <si>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</si>
  <si>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</si>
  <si>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</si>
  <si>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</si>
  <si>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</si>
  <si>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</si>
  <si>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</si>
  <si>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</si>
  <si>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</si>
  <si>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</si>
  <si>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</si>
  <si>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</si>
  <si>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</si>
  <si>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</si>
  <si>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</si>
  <si>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</si>
  <si>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</si>
  <si>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</si>
  <si>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</si>
  <si>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</si>
  <si>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</si>
  <si>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</si>
  <si>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</si>
  <si>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</si>
  <si>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</si>
  <si>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</si>
  <si>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</si>
  <si>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</si>
  <si>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</si>
  <si>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</si>
  <si>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</si>
  <si>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</si>
  <si>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</si>
  <si>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</si>
  <si>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</si>
  <si>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</si>
  <si>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</si>
  <si>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</si>
  <si>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</si>
  <si>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</si>
  <si>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</si>
  <si>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</si>
  <si>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</si>
  <si>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</si>
  <si>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</si>
  <si>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</si>
  <si>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</si>
  <si>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</si>
  <si>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</si>
  <si>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</si>
  <si>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</si>
  <si>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</si>
  <si>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</si>
  <si>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</si>
  <si>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</si>
  <si>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</si>
  <si>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</si>
  <si>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</si>
  <si>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</si>
  <si>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</si>
  <si>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</si>
  <si>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</si>
  <si>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</si>
  <si>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</si>
  <si>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</si>
  <si>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</si>
  <si>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</si>
  <si>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</si>
  <si>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</si>
  <si>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</si>
  <si>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</si>
  <si>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</si>
  <si>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</si>
  <si>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</si>
  <si>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</si>
  <si>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</si>
  <si>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</si>
  <si>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</si>
  <si>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</si>
  <si>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</si>
  <si>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</si>
  <si>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</si>
  <si>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</si>
  <si>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</si>
  <si>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</si>
  <si>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</si>
  <si>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</si>
  <si>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</si>
  <si>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</si>
  <si>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</si>
  <si>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</si>
  <si>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</si>
  <si>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</si>
  <si>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</si>
  <si>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</si>
  <si>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</si>
  <si>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</si>
  <si>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</si>
  <si>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</si>
  <si>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</si>
  <si>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</si>
  <si>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</si>
  <si>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</si>
  <si>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</si>
  <si>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</si>
  <si>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</si>
  <si>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</si>
  <si>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</si>
  <si>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</si>
  <si>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</si>
  <si>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</si>
  <si>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</si>
  <si>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</si>
  <si>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</si>
  <si>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</si>
  <si>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</si>
  <si>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</si>
  <si>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</si>
  <si>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</si>
  <si>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</si>
  <si>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</si>
  <si>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</si>
  <si>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</si>
  <si>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</si>
  <si>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</si>
  <si>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</si>
  <si>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</si>
  <si>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</si>
  <si>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</si>
  <si>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</si>
  <si>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</si>
  <si>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</si>
  <si>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</si>
  <si>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</si>
  <si>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</si>
  <si>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</si>
  <si>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</si>
  <si>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</si>
  <si>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</si>
  <si>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</si>
  <si>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</si>
  <si>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</si>
  <si>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</si>
  <si>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</si>
  <si>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</si>
  <si>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</si>
  <si>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</si>
  <si>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</si>
  <si>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</si>
  <si>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</si>
  <si>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</si>
  <si>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</si>
  <si>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</si>
  <si>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</si>
  <si>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</si>
  <si>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</si>
  <si>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</si>
  <si>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</si>
  <si>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</si>
  <si>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</si>
  <si>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</si>
  <si>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</si>
  <si>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</si>
  <si>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</si>
  <si>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</si>
  <si>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</si>
  <si>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</si>
  <si>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</si>
  <si>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</si>
  <si>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</si>
  <si>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</si>
  <si>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</si>
  <si>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</si>
  <si>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</si>
  <si>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</si>
  <si>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</si>
  <si>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</si>
  <si>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</si>
  <si>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</si>
  <si>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</si>
  <si>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</si>
  <si>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</si>
  <si>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</si>
  <si>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</si>
  <si>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</si>
  <si>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</si>
  <si>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</si>
  <si>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</si>
  <si>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</si>
  <si>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</si>
  <si>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</si>
  <si>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</si>
  <si>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</si>
  <si>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</si>
  <si>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</si>
  <si>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</si>
  <si>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</si>
  <si>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</si>
  <si>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</si>
  <si>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</si>
  <si>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</si>
  <si>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</si>
  <si>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</si>
  <si>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</si>
  <si>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</si>
  <si>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</si>
  <si>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</si>
  <si>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</si>
  <si>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</si>
  <si>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</si>
  <si>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</si>
  <si>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</si>
  <si>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</si>
  <si>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</si>
  <si>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</si>
  <si>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</si>
  <si>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</si>
  <si>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</si>
  <si>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</si>
  <si>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</si>
  <si>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</si>
  <si>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</si>
  <si>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</si>
  <si>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</si>
  <si>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</si>
  <si>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</si>
  <si>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</si>
  <si>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</si>
  <si>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</si>
  <si>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</si>
  <si>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</si>
  <si>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</si>
  <si>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</si>
  <si>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</si>
  <si>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</si>
  <si>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</si>
  <si>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</si>
  <si>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</si>
  <si>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</si>
  <si>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</si>
  <si>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</si>
  <si>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</si>
  <si>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</si>
  <si>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</si>
  <si>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</si>
  <si>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</si>
  <si>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</si>
  <si>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</si>
  <si>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</si>
  <si>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</si>
  <si>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</si>
  <si>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</si>
  <si>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</si>
  <si>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</si>
  <si>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</si>
  <si>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</si>
  <si>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</si>
  <si>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</si>
  <si>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</si>
  <si>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</si>
  <si>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</si>
  <si>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</si>
  <si>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</si>
  <si>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</si>
  <si>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</si>
  <si>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</si>
  <si>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</si>
  <si>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</si>
  <si>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</si>
  <si>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</si>
  <si>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</si>
  <si>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</si>
  <si>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</si>
  <si>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</si>
  <si>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</si>
  <si>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</si>
  <si>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</si>
  <si>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</si>
  <si>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</si>
  <si>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</si>
  <si>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</si>
  <si>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</si>
  <si>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</si>
  <si>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</si>
  <si>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</si>
  <si>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</si>
  <si>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</si>
  <si>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</si>
  <si>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</si>
  <si>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</si>
  <si>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</si>
  <si>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</si>
  <si>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</si>
  <si>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</si>
  <si>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</si>
  <si>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</si>
  <si>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</si>
  <si>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</si>
  <si>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</si>
  <si>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</si>
  <si>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</si>
  <si>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</si>
  <si>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</si>
  <si>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</si>
  <si>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</si>
  <si>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</si>
  <si>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</si>
  <si>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</si>
  <si>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</si>
  <si>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</si>
  <si>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</si>
  <si>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</si>
  <si>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</si>
  <si>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</si>
  <si>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</si>
  <si>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</si>
  <si>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</si>
  <si>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</si>
  <si>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</si>
  <si>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</si>
  <si>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</si>
  <si>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</si>
  <si>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</si>
  <si>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</si>
  <si>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</si>
  <si>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</si>
  <si>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</si>
  <si>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</si>
  <si>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</si>
  <si>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</si>
  <si>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</si>
  <si>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</si>
  <si>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</si>
  <si>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</si>
  <si>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</si>
  <si>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</si>
  <si>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</si>
  <si>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</si>
  <si>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</si>
  <si>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</si>
  <si>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</si>
  <si>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</si>
  <si>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</si>
  <si>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</si>
  <si>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</si>
  <si>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</si>
  <si>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</si>
  <si>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</si>
  <si>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</si>
  <si>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</si>
  <si>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</si>
  <si>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</si>
  <si>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</si>
  <si>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</si>
  <si>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</si>
  <si>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</si>
  <si>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</si>
  <si>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</si>
  <si>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</si>
  <si>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</si>
  <si>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</si>
  <si>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</si>
  <si>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</si>
  <si>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</si>
  <si>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</si>
  <si>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</si>
  <si>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</si>
  <si>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</si>
  <si>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</si>
  <si>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</si>
  <si>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</si>
  <si>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</si>
  <si>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</si>
  <si>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</si>
  <si>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</si>
  <si>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</si>
  <si>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</si>
  <si>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</si>
  <si>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</si>
  <si>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</si>
  <si>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</si>
  <si>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</si>
  <si>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</si>
  <si>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</si>
  <si>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</si>
  <si>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</si>
  <si>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</si>
  <si>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</si>
  <si>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</si>
  <si>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</si>
  <si>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</si>
  <si>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</si>
  <si>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</si>
  <si>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</si>
  <si>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</si>
  <si>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</si>
  <si>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</si>
  <si>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</si>
  <si>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</si>
  <si>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</si>
  <si>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</si>
  <si>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</si>
  <si>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</si>
  <si>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</si>
  <si>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</si>
  <si>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</si>
  <si>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</si>
  <si>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</si>
  <si>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</si>
  <si>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</si>
  <si>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</si>
  <si>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</si>
  <si>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</si>
  <si>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</si>
  <si>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</si>
  <si>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</si>
  <si>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</si>
  <si>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</si>
  <si>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</si>
  <si>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</si>
  <si>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</si>
  <si>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</si>
  <si>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</si>
  <si>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</si>
  <si>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</si>
  <si>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</si>
  <si>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</si>
  <si>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</si>
  <si>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</si>
  <si>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</si>
  <si>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</si>
  <si>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</si>
  <si>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</si>
  <si>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</si>
  <si>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</si>
  <si>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</si>
  <si>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</si>
  <si>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</si>
  <si>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</si>
  <si>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</si>
  <si>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</si>
  <si>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</si>
  <si>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</si>
  <si>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</si>
  <si>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</si>
  <si>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</si>
  <si>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</si>
  <si>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</si>
  <si>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</si>
  <si>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</si>
  <si>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</si>
  <si>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</si>
  <si>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</si>
  <si>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</si>
  <si>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</si>
  <si>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</si>
  <si>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</si>
  <si>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</si>
  <si>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</si>
  <si>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</si>
  <si>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</si>
  <si>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</si>
  <si>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</si>
  <si>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</si>
  <si>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</si>
  <si>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</si>
  <si>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</si>
  <si>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</si>
  <si>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</si>
  <si>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</si>
  <si>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</si>
  <si>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</si>
  <si>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</si>
  <si>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</si>
  <si>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</si>
  <si>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</si>
  <si>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</si>
  <si>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</si>
  <si>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</si>
  <si>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</si>
  <si>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</si>
  <si>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</si>
  <si>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</si>
  <si>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</si>
  <si>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</si>
  <si>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</si>
  <si>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</si>
  <si>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</si>
  <si>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</si>
  <si>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</si>
  <si>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</si>
  <si>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</si>
  <si>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</si>
  <si>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</si>
  <si>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</si>
  <si>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</si>
  <si>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</si>
  <si>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</si>
  <si>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</si>
  <si>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</si>
  <si>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</si>
  <si>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</si>
  <si>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</si>
  <si>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</si>
  <si>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</si>
  <si>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</si>
  <si>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</si>
  <si>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</si>
  <si>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</si>
  <si>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</si>
  <si>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</si>
  <si>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</si>
  <si>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</si>
  <si>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</si>
  <si>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</si>
  <si>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</si>
  <si>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</si>
  <si>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</si>
  <si>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</si>
  <si>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</si>
  <si>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</si>
  <si>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</si>
  <si>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</si>
  <si>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</si>
  <si>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</si>
  <si>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</si>
  <si>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</si>
  <si>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</si>
  <si>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</si>
  <si>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</si>
  <si>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</si>
  <si>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</si>
  <si>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</si>
  <si>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</si>
  <si>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</si>
  <si>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</si>
  <si>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</si>
  <si>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</si>
  <si>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</si>
  <si>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</si>
  <si>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</si>
  <si>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</si>
  <si>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</si>
  <si>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</si>
  <si>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</si>
  <si>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</si>
  <si>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</si>
  <si>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</si>
  <si>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</si>
  <si>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</si>
  <si>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</si>
  <si>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</si>
  <si>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</si>
  <si>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</si>
  <si>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</si>
  <si>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</si>
  <si>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</si>
  <si>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</si>
  <si>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</si>
  <si>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</si>
  <si>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</si>
  <si>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</si>
  <si>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</si>
  <si>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</si>
  <si>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</si>
  <si>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</si>
  <si>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</si>
  <si>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</si>
  <si>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</si>
  <si>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</si>
  <si>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</si>
  <si>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</si>
  <si>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</si>
  <si>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</si>
  <si>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</si>
  <si>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</si>
  <si>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</si>
  <si>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</si>
  <si>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</si>
  <si>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</si>
  <si>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</si>
  <si>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</si>
  <si>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</si>
  <si>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</si>
  <si>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</si>
  <si>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</si>
  <si>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</si>
  <si>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</si>
  <si>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</si>
  <si>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</si>
  <si>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</si>
  <si>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</si>
  <si>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</si>
  <si>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</si>
  <si>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</si>
  <si>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</si>
  <si>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</si>
  <si>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</si>
  <si>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</si>
  <si>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</si>
  <si>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</si>
  <si>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</si>
  <si>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</si>
  <si>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</si>
  <si>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</si>
  <si>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</si>
  <si>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</si>
  <si>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</si>
  <si>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</si>
  <si>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</si>
  <si>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</si>
  <si>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</si>
  <si>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</si>
  <si>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</si>
  <si>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</si>
  <si>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</si>
  <si>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</si>
  <si>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</si>
  <si>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</si>
  <si>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</si>
  <si>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</si>
  <si>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</si>
  <si>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</si>
  <si>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</si>
  <si>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</si>
  <si>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</si>
  <si>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</si>
  <si>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</si>
  <si>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</si>
  <si>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</si>
  <si>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</si>
  <si>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</si>
  <si>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</si>
  <si>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</si>
  <si>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</si>
  <si>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</si>
  <si>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</si>
  <si>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</si>
  <si>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</si>
  <si>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</si>
  <si>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</si>
  <si>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</si>
  <si>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</si>
  <si>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</si>
  <si>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</si>
  <si>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</si>
  <si>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</si>
  <si>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</si>
  <si>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</si>
  <si>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</si>
  <si>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</si>
  <si>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</si>
  <si>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</si>
  <si>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</si>
  <si>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</si>
  <si>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</si>
  <si>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</si>
  <si>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</si>
  <si>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</si>
  <si>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</si>
  <si>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</si>
  <si>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</si>
  <si>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</si>
  <si>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</si>
  <si>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</si>
  <si>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</si>
  <si>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</si>
  <si>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</si>
  <si>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</si>
  <si>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</si>
  <si>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</si>
  <si>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</si>
  <si>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</si>
  <si>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</si>
  <si>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</si>
  <si>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</si>
  <si>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</si>
  <si>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</si>
  <si>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</si>
  <si>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</si>
  <si>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</si>
  <si>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</si>
  <si>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</si>
  <si>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</si>
  <si>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</si>
  <si>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</si>
  <si>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</si>
  <si>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</si>
  <si>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</si>
  <si>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</si>
  <si>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</si>
  <si>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</si>
  <si>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</si>
  <si>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</si>
  <si>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</si>
  <si>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</si>
  <si>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</si>
  <si>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</si>
  <si>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</si>
  <si>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</si>
  <si>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</si>
  <si>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</si>
  <si>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</si>
  <si>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</si>
  <si>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</si>
  <si>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</si>
  <si>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</si>
  <si>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</si>
  <si>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</si>
  <si>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</si>
  <si>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</si>
  <si>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</si>
  <si>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</si>
  <si>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</si>
  <si>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</si>
  <si>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</si>
  <si>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</si>
  <si>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</si>
  <si>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</si>
  <si>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</si>
  <si>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</si>
  <si>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</si>
  <si>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</si>
  <si>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</si>
  <si>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</si>
  <si>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</si>
  <si>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</si>
  <si>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</si>
  <si>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</si>
  <si>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</si>
  <si>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</si>
  <si>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</si>
  <si>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</si>
  <si>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</si>
  <si>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</si>
  <si>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</si>
  <si>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</si>
  <si>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</si>
  <si>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</si>
  <si>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</si>
  <si>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</si>
  <si>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</si>
  <si>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</si>
  <si>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</si>
  <si>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</si>
  <si>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</si>
  <si>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</si>
  <si>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</si>
  <si>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</si>
  <si>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</si>
  <si>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</si>
  <si>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</si>
  <si>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</si>
  <si>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</si>
  <si>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</si>
  <si>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</si>
  <si>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</si>
  <si>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</si>
  <si>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</si>
  <si>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</si>
  <si>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</si>
  <si>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</si>
  <si>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</si>
  <si>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</si>
  <si>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</si>
  <si>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</si>
  <si>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</si>
  <si>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</si>
  <si>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</si>
  <si>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</si>
  <si>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</si>
  <si>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</si>
  <si>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</si>
  <si>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</si>
  <si>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</si>
  <si>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</si>
  <si>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</si>
  <si>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</si>
  <si>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</si>
  <si>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</si>
  <si>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</si>
  <si>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</si>
  <si>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</si>
  <si>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</si>
  <si>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</si>
  <si>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</si>
  <si>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</si>
  <si>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</si>
  <si>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</si>
  <si>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</si>
  <si>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</si>
  <si>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</si>
  <si>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</si>
  <si>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</si>
  <si>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</si>
  <si>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</si>
  <si>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</si>
  <si>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</si>
  <si>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</si>
  <si>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</si>
  <si>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</si>
  <si>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</si>
  <si>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</si>
  <si>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</si>
  <si>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</si>
  <si>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</si>
  <si>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</si>
  <si>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</si>
  <si>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</si>
  <si>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</si>
  <si>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</si>
  <si>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</si>
  <si>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</si>
  <si>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</si>
  <si>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</si>
  <si>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</si>
  <si>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</si>
  <si>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</si>
  <si>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</si>
  <si>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</si>
  <si>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</si>
  <si>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</si>
  <si>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</si>
  <si>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</si>
  <si>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</si>
  <si>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</si>
  <si>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</si>
  <si>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</si>
  <si>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</si>
  <si>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</si>
  <si>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</si>
  <si>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</si>
  <si>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</si>
  <si>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</si>
  <si>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</si>
  <si>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</si>
  <si>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</si>
  <si>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</si>
  <si>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</si>
  <si>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</si>
  <si>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</si>
  <si>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</si>
  <si>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</si>
  <si>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</si>
  <si>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</si>
  <si>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</si>
  <si>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</si>
  <si>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</si>
  <si>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</si>
  <si>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</si>
  <si>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</si>
  <si>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</si>
  <si>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</si>
  <si>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</si>
  <si>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</si>
  <si>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</si>
  <si>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</si>
  <si>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</si>
  <si>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</si>
  <si>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</si>
  <si>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</si>
  <si>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</si>
  <si>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</si>
  <si>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</si>
  <si>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</si>
  <si>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</si>
  <si>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</si>
  <si>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</si>
  <si>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</si>
  <si>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</si>
  <si>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</si>
  <si>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</si>
  <si>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</si>
  <si>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</si>
  <si>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</si>
  <si>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</si>
  <si>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</si>
  <si>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</si>
  <si>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</si>
  <si>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</si>
  <si>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</si>
  <si>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</si>
  <si>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</si>
  <si>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</si>
  <si>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</si>
  <si>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</si>
  <si>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</si>
  <si>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</si>
  <si>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</si>
  <si>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</si>
  <si>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</si>
  <si>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</si>
  <si>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</si>
  <si>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</si>
  <si>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</si>
  <si>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</si>
  <si>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</si>
  <si>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</si>
  <si>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</si>
  <si>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</si>
  <si>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</si>
  <si>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</si>
  <si>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</si>
  <si>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</si>
  <si>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</si>
  <si>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</si>
  <si>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</si>
  <si>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</si>
  <si>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</si>
  <si>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</si>
  <si>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</si>
  <si>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</si>
  <si>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</si>
  <si>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</si>
  <si>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</si>
  <si>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</si>
  <si>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</si>
  <si>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</si>
  <si>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</si>
  <si>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</si>
  <si>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</si>
  <si>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</si>
  <si>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</si>
  <si>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</si>
  <si>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</si>
  <si>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</si>
  <si>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</si>
  <si>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</si>
  <si>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</si>
  <si>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</si>
  <si>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</si>
  <si>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</si>
  <si>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</si>
  <si>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</si>
  <si>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</si>
  <si>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</si>
  <si>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</si>
  <si>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</si>
  <si>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</si>
  <si>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</si>
  <si>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</si>
  <si>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</si>
  <si>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</si>
  <si>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</si>
  <si>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</si>
  <si>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</si>
  <si>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</si>
  <si>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</si>
  <si>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</si>
  <si>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</si>
  <si>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</si>
  <si>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</si>
  <si>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</si>
  <si>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</si>
  <si>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</si>
  <si>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</si>
  <si>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</si>
  <si>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</si>
  <si>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</si>
  <si>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</si>
  <si>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</si>
  <si>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</si>
  <si>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</si>
  <si>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</si>
  <si>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</si>
  <si>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</si>
  <si>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</si>
  <si>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</si>
  <si>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</si>
  <si>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</si>
  <si>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</si>
  <si>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</si>
  <si>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</si>
  <si>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</si>
  <si>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</si>
  <si>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</si>
  <si>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</si>
  <si>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</si>
  <si>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</si>
  <si>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</si>
  <si>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</si>
  <si>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</si>
  <si>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</si>
  <si>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</si>
  <si>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</si>
  <si>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</si>
  <si>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</si>
  <si>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</si>
  <si>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</si>
  <si>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</si>
  <si>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</si>
  <si>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</si>
  <si>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</si>
  <si>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</si>
  <si>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</si>
  <si>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</si>
  <si>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</si>
  <si>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</si>
  <si>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</si>
  <si>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</si>
  <si>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</si>
  <si>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</si>
  <si>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</si>
  <si>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</si>
  <si>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</si>
  <si>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</si>
  <si>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</si>
  <si>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</si>
  <si>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</si>
  <si>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</si>
  <si>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</si>
  <si>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</si>
  <si>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</si>
  <si>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</si>
  <si>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</si>
  <si>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</si>
  <si>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</si>
  <si>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</si>
  <si>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</si>
  <si>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</si>
  <si>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</si>
  <si>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</si>
  <si>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</si>
  <si>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</si>
  <si>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</si>
  <si>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</si>
  <si>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</si>
  <si>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</si>
  <si>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</si>
  <si>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</si>
  <si>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</si>
  <si>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</si>
  <si>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</si>
  <si>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</si>
  <si>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</si>
  <si>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</si>
  <si>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</si>
  <si>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</si>
  <si>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</si>
  <si>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</si>
  <si>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</si>
  <si>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</si>
  <si>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</si>
  <si>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</si>
  <si>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</si>
  <si>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</si>
  <si>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</si>
  <si>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</si>
  <si>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</si>
  <si>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</si>
  <si>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</si>
  <si>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</si>
  <si>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</si>
  <si>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</si>
  <si>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</si>
  <si>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</si>
  <si>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</si>
  <si>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</si>
  <si>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</si>
  <si>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</si>
  <si>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</si>
  <si>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</si>
  <si>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</si>
  <si>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</si>
  <si>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</si>
  <si>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</si>
  <si>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</si>
  <si>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</si>
  <si>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</si>
  <si>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</si>
  <si>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</si>
  <si>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</si>
  <si>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</si>
  <si>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</si>
  <si>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</si>
  <si>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</si>
  <si>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</si>
  <si>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</si>
  <si>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</si>
  <si>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</si>
  <si>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</si>
  <si>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</si>
  <si>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</si>
  <si>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</si>
  <si>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</si>
  <si>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</si>
  <si>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</si>
  <si>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</si>
  <si>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</si>
  <si>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</si>
  <si>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</si>
  <si>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</si>
  <si>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</si>
  <si>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</si>
  <si>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</si>
  <si>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</si>
  <si>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</si>
  <si>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</si>
  <si>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</si>
  <si>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</si>
  <si>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</si>
  <si>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</si>
  <si>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</si>
  <si>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</si>
  <si>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</si>
  <si>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</si>
  <si>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</si>
  <si>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</si>
  <si>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</si>
  <si>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</si>
  <si>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</si>
  <si>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</si>
  <si>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</si>
  <si>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</si>
  <si>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</si>
  <si>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</si>
  <si>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</si>
  <si>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</si>
  <si>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</si>
  <si>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</si>
  <si>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</si>
  <si>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</si>
  <si>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</si>
  <si>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</si>
  <si>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</si>
  <si>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</si>
  <si>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</si>
  <si>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</si>
  <si>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</si>
  <si>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</si>
  <si>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</si>
  <si>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</si>
  <si>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</si>
  <si>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</si>
  <si>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</si>
  <si>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</si>
  <si>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</si>
  <si>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</si>
  <si>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</si>
  <si>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</si>
  <si>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</si>
  <si>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</si>
  <si>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</si>
  <si>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</si>
  <si>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</si>
  <si>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</si>
  <si>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</si>
  <si>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</si>
  <si>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</si>
  <si>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</si>
  <si>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</si>
  <si>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</si>
  <si>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</si>
  <si>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</si>
  <si>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</si>
  <si>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</si>
  <si>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</si>
  <si>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</si>
  <si>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</si>
  <si>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</si>
  <si>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</si>
  <si>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</si>
  <si>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</si>
  <si>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</si>
  <si>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</si>
  <si>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</si>
  <si>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</si>
  <si>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</si>
  <si>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</si>
  <si>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</si>
  <si>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</si>
  <si>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</si>
  <si>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</si>
  <si>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</si>
  <si>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</si>
  <si>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</si>
  <si>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</si>
  <si>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</si>
  <si>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</si>
  <si>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</si>
  <si>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</si>
  <si>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</si>
  <si>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</si>
  <si>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</si>
  <si>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</si>
  <si>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</si>
  <si>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</si>
  <si>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</si>
  <si>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</si>
  <si>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</si>
  <si>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</si>
  <si>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</si>
  <si>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</si>
  <si>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</si>
  <si>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</si>
  <si>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</si>
  <si>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</si>
  <si>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</si>
  <si>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</si>
  <si>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</si>
  <si>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</si>
  <si>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</si>
  <si>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</si>
  <si>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</si>
  <si>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</si>
  <si>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</si>
  <si>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</si>
  <si>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</si>
  <si>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</si>
  <si>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</si>
  <si>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</si>
  <si>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</si>
  <si>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</si>
  <si>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</si>
  <si>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</si>
  <si>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</si>
  <si>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</si>
  <si>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</si>
  <si>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</si>
  <si>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</si>
  <si>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</si>
  <si>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</si>
  <si>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</si>
  <si>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</si>
  <si>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</si>
  <si>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</si>
  <si>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</si>
  <si>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</si>
  <si>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</si>
  <si>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</si>
  <si>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</si>
  <si>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</si>
  <si>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</si>
  <si>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</si>
  <si>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</si>
  <si>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</si>
  <si>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</si>
  <si>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</si>
  <si>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</si>
  <si>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</si>
  <si>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</si>
  <si>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</si>
  <si>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</si>
  <si>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</si>
  <si>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</si>
  <si>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</si>
  <si>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</si>
  <si>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</si>
  <si>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</si>
  <si>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</si>
  <si>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</si>
  <si>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</si>
  <si>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</si>
  <si>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</si>
  <si>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</si>
  <si>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</si>
  <si>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</si>
  <si>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</si>
  <si>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</si>
  <si>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</si>
  <si>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</si>
  <si>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</si>
  <si>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</si>
  <si>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</si>
  <si>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</si>
  <si>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</si>
  <si>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</si>
  <si>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</si>
  <si>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</si>
  <si>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</si>
  <si>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</si>
  <si>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</si>
  <si>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</si>
  <si>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</si>
  <si>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</si>
  <si>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</si>
  <si>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</si>
  <si>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</si>
  <si>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</si>
  <si>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</si>
  <si>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</si>
  <si>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</si>
  <si>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</si>
  <si>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</si>
  <si>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</si>
  <si>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</si>
  <si>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</si>
  <si>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</si>
  <si>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</si>
  <si>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</si>
  <si>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</si>
  <si>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</si>
  <si>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</si>
  <si>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</si>
  <si>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</si>
  <si>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</si>
  <si>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</si>
  <si>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</si>
  <si>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</si>
  <si>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</si>
  <si>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</si>
  <si>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</si>
  <si>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</si>
  <si>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</si>
  <si>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</si>
  <si>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</si>
  <si>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</si>
  <si>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</si>
  <si>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</si>
  <si>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</si>
  <si>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</si>
  <si>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</si>
  <si>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</si>
  <si>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</si>
  <si>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</si>
  <si>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</si>
  <si>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</si>
  <si>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</si>
  <si>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</si>
  <si>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</si>
  <si>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</si>
  <si>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</si>
  <si>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</si>
  <si>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</si>
  <si>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</si>
  <si>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</si>
  <si>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</si>
  <si>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</si>
  <si>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</si>
  <si>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</si>
  <si>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</si>
  <si>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</si>
  <si>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</si>
  <si>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</si>
  <si>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</si>
  <si>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</si>
  <si>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</si>
  <si>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</si>
  <si>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</si>
  <si>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</si>
  <si>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</si>
  <si>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</si>
  <si>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</si>
  <si>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</si>
  <si>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</si>
  <si>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</si>
  <si>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</si>
  <si>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</si>
  <si>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</si>
  <si>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</si>
  <si>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</si>
  <si>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</si>
  <si>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</si>
  <si>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</si>
  <si>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</si>
  <si>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</si>
  <si>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</si>
  <si>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</si>
  <si>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</si>
  <si>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</si>
  <si>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</si>
  <si>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</si>
  <si>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</si>
  <si>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</si>
  <si>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</si>
  <si>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</si>
  <si>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</si>
  <si>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</si>
  <si>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</si>
  <si>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</si>
  <si>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</si>
  <si>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</si>
  <si>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</si>
  <si>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</si>
  <si>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</si>
  <si>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</si>
  <si>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</si>
  <si>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</si>
  <si>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</si>
  <si>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</si>
  <si>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</si>
  <si>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</si>
  <si>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</si>
  <si>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</si>
  <si>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</si>
  <si>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</si>
  <si>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</si>
  <si>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</si>
  <si>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</si>
  <si>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</si>
  <si>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</si>
  <si>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</si>
  <si>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</si>
  <si>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</si>
  <si>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</si>
  <si>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</si>
  <si>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</si>
  <si>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</si>
  <si>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</si>
  <si>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</si>
  <si>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</si>
  <si>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</si>
  <si>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</si>
  <si>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</si>
  <si>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</si>
  <si>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</si>
  <si>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</si>
  <si>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</si>
  <si>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</si>
  <si>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</si>
  <si>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</si>
  <si>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</si>
  <si>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</si>
  <si>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</si>
  <si>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</si>
  <si>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</si>
  <si>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</si>
  <si>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</si>
  <si>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</si>
  <si>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</si>
  <si>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</si>
  <si>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</si>
  <si>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</si>
  <si>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</si>
  <si>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</si>
  <si>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</si>
  <si>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</si>
  <si>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</si>
  <si>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</si>
  <si>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</si>
  <si>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</si>
  <si>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</si>
  <si>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</si>
  <si>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</si>
  <si>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</si>
  <si>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</si>
  <si>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</si>
  <si>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</si>
  <si>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</si>
  <si>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</si>
  <si>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</si>
  <si>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</si>
  <si>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</si>
  <si>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</si>
  <si>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</si>
  <si>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</si>
  <si>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</si>
  <si>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</si>
  <si>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</si>
  <si>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</si>
  <si>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</si>
  <si>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</si>
  <si>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</si>
  <si>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</si>
  <si>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</si>
  <si>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</si>
  <si>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</si>
  <si>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</si>
  <si>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</si>
  <si>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</si>
  <si>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</si>
  <si>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</si>
  <si>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</si>
  <si>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</si>
  <si>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</si>
  <si>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</si>
  <si>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</si>
  <si>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</si>
  <si>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</si>
  <si>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</si>
  <si>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</si>
  <si>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</si>
  <si>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</si>
  <si>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</si>
  <si>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</si>
  <si>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</si>
  <si>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</si>
  <si>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</si>
  <si>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</si>
  <si>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</si>
  <si>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</si>
  <si>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</si>
  <si>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</si>
  <si>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</si>
  <si>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</si>
  <si>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</si>
  <si>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</si>
  <si>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</si>
  <si>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</si>
  <si>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</si>
  <si>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</si>
  <si>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</si>
  <si>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</si>
  <si>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</si>
  <si>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</si>
  <si>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</si>
  <si>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</si>
  <si>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</si>
  <si>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</si>
  <si>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</si>
  <si>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</si>
  <si>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</si>
  <si>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</si>
  <si>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</si>
  <si>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</si>
  <si>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</si>
  <si>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</si>
  <si>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</si>
  <si>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</si>
  <si>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</si>
  <si>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</si>
  <si>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</si>
  <si>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</si>
  <si>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</si>
  <si>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</si>
  <si>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</si>
  <si>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</si>
  <si>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</si>
  <si>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</si>
  <si>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</si>
  <si>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</si>
  <si>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</si>
  <si>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</si>
  <si>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</si>
  <si>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</si>
  <si>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</si>
  <si>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</si>
  <si>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</si>
  <si>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</si>
  <si>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</si>
  <si>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</si>
  <si>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</si>
  <si>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</si>
  <si>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</si>
  <si>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</si>
  <si>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</si>
  <si>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</si>
  <si>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</si>
  <si>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</si>
  <si>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</si>
  <si>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</si>
  <si>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</si>
  <si>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</si>
  <si>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</si>
  <si>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</si>
  <si>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</si>
  <si>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</si>
  <si>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</si>
  <si>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</si>
  <si>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</si>
  <si>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</si>
  <si>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</si>
  <si>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</si>
  <si>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</si>
  <si>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</si>
  <si>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</si>
  <si>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</si>
  <si>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</si>
  <si>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</si>
  <si>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</si>
  <si>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</si>
  <si>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</si>
  <si>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</si>
  <si>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</si>
  <si>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</si>
  <si>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</si>
  <si>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</si>
  <si>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</si>
  <si>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</si>
  <si>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</si>
  <si>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</si>
  <si>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</si>
  <si>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</si>
  <si>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</si>
  <si>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</si>
  <si>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</si>
  <si>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</si>
  <si>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</si>
  <si>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</si>
  <si>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</si>
  <si>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</si>
  <si>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</si>
  <si>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</si>
  <si>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</si>
  <si>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</si>
  <si>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</si>
  <si>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</si>
  <si>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</si>
  <si>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</si>
  <si>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</si>
  <si>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</si>
  <si>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</si>
  <si>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</si>
  <si>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</si>
  <si>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</si>
  <si>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</si>
  <si>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</si>
  <si>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</si>
  <si>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</si>
  <si>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</si>
  <si>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</si>
  <si>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</si>
  <si>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</si>
  <si>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</si>
  <si>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</si>
  <si>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</si>
  <si>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</si>
  <si>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</si>
  <si>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</si>
  <si>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</si>
  <si>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</si>
  <si>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</si>
  <si>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</si>
  <si>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</si>
  <si>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</si>
  <si>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</si>
  <si>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</si>
  <si>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</si>
  <si>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</si>
  <si>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</si>
  <si>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</si>
  <si>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</si>
  <si>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</si>
  <si>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</si>
  <si>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</si>
  <si>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</si>
  <si>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</si>
  <si>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</si>
  <si>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</si>
  <si>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</si>
  <si>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</si>
  <si>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</si>
  <si>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</si>
  <si>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</si>
  <si>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</si>
  <si>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</si>
  <si>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</si>
  <si>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</si>
  <si>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</si>
  <si>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</si>
  <si>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</si>
  <si>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</si>
  <si>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</si>
  <si>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</si>
  <si>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</si>
  <si>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</si>
  <si>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</si>
  <si>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</si>
  <si>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</si>
  <si>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</si>
  <si>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</si>
  <si>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</si>
  <si>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</si>
  <si>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</si>
  <si>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</si>
  <si>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</si>
  <si>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</si>
  <si>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</si>
  <si>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</si>
  <si>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</si>
  <si>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</si>
  <si>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</si>
  <si>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</si>
  <si>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</si>
  <si>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</si>
  <si>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</si>
  <si>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</si>
  <si>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</si>
  <si>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</si>
  <si>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</si>
  <si>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</si>
  <si>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</si>
  <si>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</si>
  <si>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</si>
  <si>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</si>
  <si>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</si>
  <si>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</si>
  <si>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</si>
  <si>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</si>
  <si>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</si>
  <si>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</si>
  <si>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</si>
  <si>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</si>
  <si>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</si>
  <si>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</si>
  <si>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</si>
  <si>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</si>
  <si>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</si>
  <si>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</si>
  <si>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</si>
  <si>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</si>
  <si>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</si>
  <si>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</si>
  <si>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</si>
  <si>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</si>
  <si>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</si>
  <si>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</si>
  <si>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</si>
  <si>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</si>
  <si>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</si>
  <si>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</si>
  <si>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</si>
  <si>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</si>
  <si>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</si>
  <si>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</si>
  <si>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</si>
  <si>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</si>
  <si>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</si>
  <si>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</si>
  <si>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</si>
  <si>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</si>
  <si>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</si>
  <si>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</si>
  <si>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</si>
  <si>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</si>
  <si>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</si>
  <si>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</si>
  <si>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</si>
  <si>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</si>
  <si>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</si>
  <si>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</si>
  <si>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</si>
  <si>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</si>
  <si>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</si>
  <si>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</si>
  <si>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</si>
  <si>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</si>
  <si>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</si>
  <si>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</si>
  <si>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</si>
  <si>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</si>
  <si>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</si>
  <si>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</si>
  <si>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</si>
  <si>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</si>
  <si>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</si>
  <si>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</si>
  <si>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</si>
  <si>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</si>
  <si>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</si>
  <si>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</si>
  <si>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</si>
  <si>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</si>
  <si>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</si>
  <si>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</si>
  <si>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</si>
  <si>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</si>
  <si>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</si>
  <si>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</si>
  <si>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</si>
  <si>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</si>
  <si>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</si>
  <si>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</si>
  <si>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</si>
  <si>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</si>
  <si>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</si>
  <si>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</si>
  <si>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</si>
  <si>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</si>
  <si>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</si>
  <si>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</si>
  <si>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</si>
  <si>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</si>
  <si>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</si>
  <si>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</si>
  <si>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</si>
  <si>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</si>
  <si>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</si>
  <si>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</si>
  <si>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</si>
  <si>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</si>
  <si>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</si>
  <si>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</si>
  <si>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</si>
  <si>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</si>
  <si>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</si>
  <si>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</si>
  <si>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</si>
  <si>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</si>
  <si>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</si>
  <si>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</si>
  <si>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</si>
  <si>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</si>
  <si>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</si>
  <si>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</si>
  <si>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</si>
  <si>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</si>
  <si>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</si>
  <si>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</si>
  <si>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</si>
  <si>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</si>
  <si>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</si>
  <si>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</si>
  <si>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</si>
  <si>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</si>
  <si>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</si>
  <si>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</si>
  <si>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</si>
  <si>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</si>
  <si>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</si>
  <si>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</si>
  <si>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</si>
  <si>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</si>
  <si>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</si>
  <si>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</si>
  <si>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</si>
  <si>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</si>
  <si>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</si>
  <si>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</si>
  <si>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</si>
  <si>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</si>
  <si>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</si>
  <si>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</si>
  <si>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</si>
  <si>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</si>
  <si>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</si>
  <si>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</si>
  <si>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</si>
  <si>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</si>
  <si>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</si>
  <si>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</si>
  <si>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</si>
  <si>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</si>
  <si>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</si>
  <si>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</si>
  <si>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</si>
  <si>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</si>
  <si>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</si>
  <si>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</si>
  <si>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</si>
  <si>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</si>
  <si>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</si>
  <si>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</si>
  <si>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</si>
  <si>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</si>
  <si>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</si>
  <si>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</si>
  <si>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</si>
  <si>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</si>
  <si>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</si>
  <si>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</si>
  <si>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</si>
  <si>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</si>
  <si>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</si>
  <si>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</si>
  <si>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</si>
  <si>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</si>
  <si>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</si>
  <si>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</si>
  <si>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</si>
  <si>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</si>
  <si>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</si>
  <si>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</si>
  <si>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</si>
  <si>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</si>
  <si>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</si>
  <si>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</si>
  <si>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</si>
  <si>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</si>
  <si>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</si>
  <si>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</si>
  <si>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</si>
  <si>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</si>
  <si>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</si>
  <si>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</si>
  <si>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</si>
  <si>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</si>
  <si>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</si>
  <si>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</si>
  <si>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</si>
  <si>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</si>
  <si>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</si>
  <si>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</si>
  <si>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</si>
  <si>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</si>
  <si>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</si>
  <si>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</si>
  <si>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</si>
  <si>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</si>
  <si>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</si>
  <si>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</si>
  <si>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</si>
  <si>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</si>
  <si>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</si>
  <si>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</si>
  <si>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</si>
  <si>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</si>
  <si>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</si>
  <si>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</si>
  <si>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</si>
  <si>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</si>
  <si>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</si>
  <si>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</si>
  <si>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</si>
  <si>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</si>
  <si>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</si>
  <si>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</si>
  <si>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</si>
  <si>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</si>
  <si>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</si>
  <si>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</si>
  <si>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</si>
  <si>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</si>
  <si>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</si>
  <si>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</si>
  <si>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</si>
  <si>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</si>
  <si>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</si>
  <si>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</si>
  <si>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</si>
  <si>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</si>
  <si>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</si>
  <si>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</si>
  <si>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</si>
  <si>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</si>
  <si>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</si>
  <si>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</si>
  <si>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</si>
  <si>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</si>
  <si>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</si>
  <si>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</si>
  <si>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</si>
  <si>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</si>
  <si>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</si>
  <si>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</si>
  <si>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</si>
  <si>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</si>
  <si>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</si>
  <si>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</si>
  <si>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</si>
  <si>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</si>
  <si>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</si>
  <si>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</si>
  <si>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</si>
  <si>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</si>
  <si>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</si>
  <si>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</si>
  <si>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</si>
  <si>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</si>
  <si>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</si>
  <si>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</si>
  <si>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</si>
  <si>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</si>
  <si>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</si>
  <si>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</si>
  <si>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</si>
  <si>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</si>
  <si>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</si>
  <si>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</si>
  <si>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</si>
  <si>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</si>
  <si>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</si>
  <si>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</si>
  <si>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</si>
  <si>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</si>
  <si>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</si>
  <si>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</si>
  <si>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</si>
  <si>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</si>
  <si>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</si>
  <si>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</si>
  <si>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</si>
  <si>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</si>
  <si>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</si>
  <si>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</si>
  <si>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</si>
  <si>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</si>
  <si>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</si>
  <si>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</si>
  <si>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</si>
  <si>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</si>
  <si>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</si>
  <si>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</si>
  <si>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</si>
  <si>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</si>
  <si>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</si>
  <si>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</si>
  <si>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</si>
  <si>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</si>
  <si>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</si>
  <si>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</si>
  <si>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</si>
  <si>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</si>
  <si>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</si>
  <si>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</si>
  <si>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</si>
  <si>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</si>
  <si>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</si>
  <si>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</si>
  <si>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</si>
  <si>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</si>
  <si>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</si>
  <si>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</si>
  <si>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</si>
  <si>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</si>
  <si>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</si>
  <si>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</si>
  <si>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</si>
  <si>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</si>
  <si>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</si>
  <si>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</si>
  <si>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</si>
  <si>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</si>
  <si>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</si>
  <si>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</si>
  <si>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</si>
  <si>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</si>
  <si>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</si>
  <si>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</si>
  <si>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</si>
  <si>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</si>
  <si>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</si>
  <si>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</si>
  <si>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</si>
  <si>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</si>
  <si>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</si>
  <si>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</si>
  <si>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</si>
  <si>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</si>
  <si>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</si>
  <si>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</si>
  <si>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</si>
  <si>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</si>
  <si>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</si>
  <si>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</si>
  <si>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</si>
  <si>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</si>
  <si>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</si>
  <si>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</si>
  <si>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</si>
  <si>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</si>
  <si>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</si>
  <si>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</si>
  <si>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</si>
  <si>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</si>
  <si>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</si>
  <si>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</si>
  <si>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</si>
  <si>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</si>
  <si>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</si>
  <si>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</si>
  <si>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</si>
  <si>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</si>
  <si>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</si>
  <si>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</si>
  <si>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</si>
  <si>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</si>
  <si>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</si>
  <si>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</si>
  <si>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</si>
  <si>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</si>
  <si>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</si>
  <si>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</si>
  <si>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</si>
  <si>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</si>
  <si>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</si>
  <si>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</si>
  <si>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</si>
  <si>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</si>
  <si>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</si>
  <si>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</si>
  <si>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</si>
  <si>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</si>
  <si>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</si>
  <si>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</si>
  <si>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</si>
  <si>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</si>
  <si>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</si>
  <si>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</si>
  <si>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</si>
  <si>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</si>
  <si>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</si>
  <si>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</si>
  <si>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</si>
  <si>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</si>
  <si>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</si>
  <si>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</si>
  <si>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</si>
  <si>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</si>
  <si>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</si>
  <si>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</si>
  <si>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</si>
  <si>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</si>
  <si>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</si>
  <si>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</si>
  <si>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</si>
  <si>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</si>
  <si>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</si>
  <si>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</si>
  <si>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</si>
  <si>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</si>
  <si>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</si>
  <si>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</si>
  <si>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</si>
  <si>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</si>
  <si>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</si>
  <si>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</si>
  <si>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</si>
  <si>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</si>
  <si>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</si>
  <si>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</si>
  <si>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</si>
  <si>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</si>
  <si>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</si>
  <si>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</si>
  <si>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</si>
  <si>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</si>
  <si>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</si>
  <si>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</si>
  <si>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</si>
  <si>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</si>
  <si>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</si>
  <si>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</si>
  <si>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</si>
  <si>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</si>
  <si>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</si>
  <si>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</si>
  <si>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</si>
  <si>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</si>
  <si>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</si>
  <si>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</si>
  <si>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</si>
  <si>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</si>
  <si>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</si>
  <si>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</si>
  <si>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</si>
  <si>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</si>
  <si>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</si>
  <si>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</si>
  <si>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</si>
  <si>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</si>
  <si>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</si>
  <si>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</si>
  <si>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</si>
  <si>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</si>
  <si>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</si>
  <si>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</si>
  <si>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</si>
  <si>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</si>
  <si>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</si>
  <si>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</si>
  <si>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</si>
  <si>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</si>
  <si>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</si>
  <si>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</si>
  <si>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</si>
  <si>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</si>
  <si>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</si>
  <si>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</si>
  <si>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</si>
  <si>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</si>
  <si>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</si>
  <si>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</si>
  <si>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</si>
  <si>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</si>
  <si>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</si>
  <si>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</si>
  <si>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</si>
  <si>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</si>
  <si>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</si>
  <si>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</si>
  <si>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</si>
  <si>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</si>
  <si>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</si>
  <si>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</si>
  <si>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</si>
  <si>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</si>
  <si>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</si>
  <si>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</si>
  <si>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</si>
  <si>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</si>
  <si>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</si>
  <si>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</si>
  <si>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</si>
  <si>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</si>
  <si>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</si>
  <si>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</si>
  <si>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</si>
  <si>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</si>
  <si>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</si>
  <si>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</si>
  <si>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</si>
  <si>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</si>
  <si>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</si>
  <si>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</si>
  <si>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</si>
  <si>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</si>
  <si>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</si>
  <si>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</si>
  <si>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</si>
  <si>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</si>
  <si>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</si>
  <si>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</si>
  <si>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</si>
  <si>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</si>
  <si>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</si>
  <si>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</si>
  <si>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</si>
  <si>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</si>
  <si>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</si>
  <si>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</si>
  <si>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</si>
  <si>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</si>
  <si>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</si>
  <si>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</si>
  <si>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</si>
  <si>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</si>
  <si>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</si>
  <si>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</si>
  <si>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</si>
  <si>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</si>
  <si>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</si>
  <si>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</si>
  <si>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</si>
  <si>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</si>
  <si>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</si>
  <si>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</si>
  <si>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</si>
  <si>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</si>
  <si>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</si>
  <si>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</si>
  <si>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</si>
  <si>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</si>
  <si>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</si>
  <si>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</si>
  <si>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</si>
  <si>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</si>
  <si>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</si>
  <si>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</si>
  <si>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</si>
  <si>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</si>
  <si>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</si>
  <si>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</si>
  <si>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</si>
  <si>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</si>
  <si>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</si>
  <si>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</si>
  <si>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</si>
  <si>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</si>
  <si>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</si>
  <si>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</si>
  <si>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</si>
  <si>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</si>
  <si>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</si>
  <si>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</si>
  <si>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</si>
  <si>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</si>
  <si>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</si>
  <si>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</si>
  <si>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</si>
  <si>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</si>
  <si>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</si>
  <si>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</si>
  <si>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</si>
  <si>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</si>
  <si>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</si>
  <si>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</si>
  <si>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</si>
  <si>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</si>
  <si>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</si>
  <si>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</si>
  <si>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</si>
  <si>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</si>
  <si>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</si>
  <si>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</si>
  <si>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</si>
  <si>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</si>
  <si>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</si>
  <si>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</si>
  <si>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</si>
  <si>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</si>
  <si>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</si>
  <si>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</si>
  <si>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</si>
  <si>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</si>
  <si>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</si>
  <si>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</si>
  <si>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</si>
  <si>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</si>
  <si>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</si>
  <si>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</si>
  <si>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</si>
  <si>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</si>
  <si>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</si>
  <si>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</si>
  <si>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</si>
  <si>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</si>
  <si>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</si>
  <si>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</si>
  <si>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</si>
  <si>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</si>
  <si>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</si>
  <si>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</si>
  <si>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</si>
  <si>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</si>
  <si>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</si>
  <si>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</si>
  <si>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</si>
  <si>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</si>
  <si>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</si>
  <si>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</si>
  <si>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</si>
  <si>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</si>
  <si>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</si>
  <si>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</si>
  <si>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</si>
  <si>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</si>
  <si>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</si>
  <si>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</si>
  <si>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</si>
  <si>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</si>
  <si>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</si>
  <si>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</si>
  <si>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</si>
  <si>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</si>
  <si>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</si>
  <si>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</si>
  <si>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</si>
  <si>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</si>
  <si>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</si>
  <si>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</si>
  <si>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</si>
  <si>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</si>
  <si>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</si>
  <si>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</si>
  <si>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</si>
  <si>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</si>
  <si>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</si>
  <si>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</si>
  <si>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</si>
  <si>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</si>
  <si>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</si>
  <si>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</si>
  <si>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</si>
  <si>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</si>
  <si>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</si>
  <si>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</si>
  <si>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</si>
  <si>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</si>
  <si>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</si>
  <si>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</si>
  <si>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</si>
  <si>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</si>
  <si>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</si>
  <si>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</si>
  <si>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</si>
  <si>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</si>
  <si>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</si>
  <si>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</si>
  <si>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</si>
  <si>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</si>
  <si>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</si>
  <si>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</si>
  <si>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</si>
  <si>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</si>
  <si>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</si>
  <si>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</si>
  <si>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</si>
  <si>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</si>
  <si>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</si>
  <si>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</si>
  <si>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</si>
  <si>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</si>
  <si>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</si>
  <si>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</si>
  <si>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</si>
  <si>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</si>
  <si>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</si>
  <si>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</si>
  <si>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</si>
  <si>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</si>
  <si>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</si>
  <si>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</si>
  <si>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</si>
  <si>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</si>
  <si>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</si>
  <si>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</si>
  <si>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</si>
  <si>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</si>
  <si>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</si>
  <si>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</si>
  <si>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</si>
  <si>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</si>
  <si>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</si>
  <si>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</si>
  <si>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</si>
  <si>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</si>
  <si>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</si>
  <si>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</si>
  <si>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</si>
  <si>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</si>
  <si>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</si>
  <si>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</si>
  <si>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</si>
  <si>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</si>
  <si>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</si>
  <si>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</si>
  <si>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</si>
  <si>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</si>
  <si>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</si>
  <si>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</si>
  <si>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</si>
  <si>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</si>
  <si>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</si>
  <si>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</si>
  <si>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</si>
  <si>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</si>
  <si>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</si>
  <si>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</si>
  <si>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</si>
  <si>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</si>
  <si>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</si>
  <si>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</si>
  <si>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</si>
  <si>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</si>
  <si>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</si>
  <si>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</si>
  <si>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</si>
  <si>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</si>
  <si>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</si>
  <si>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</si>
  <si>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</si>
  <si>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</si>
  <si>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</si>
  <si>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</si>
  <si>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</si>
  <si>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</si>
  <si>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</si>
  <si>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</si>
  <si>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</si>
  <si>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</si>
  <si>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</si>
  <si>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</si>
  <si>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</si>
  <si>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</si>
  <si>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</si>
  <si>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</si>
  <si>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</si>
  <si>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</si>
  <si>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</si>
  <si>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</si>
  <si>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</si>
  <si>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</si>
  <si>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</si>
  <si>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</si>
  <si>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</si>
  <si>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</si>
  <si>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</si>
  <si>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</si>
  <si>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</si>
  <si>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</si>
  <si>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</si>
  <si>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</si>
  <si>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</si>
  <si>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</si>
  <si>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</si>
  <si>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</si>
  <si>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</si>
  <si>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</si>
  <si>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</si>
  <si>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</si>
  <si>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</si>
  <si>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</si>
  <si>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</si>
  <si>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</si>
  <si>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</si>
  <si>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</si>
  <si>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</si>
  <si>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</si>
  <si>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</si>
  <si>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</si>
  <si>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</si>
  <si>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</si>
  <si>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</si>
  <si>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</si>
  <si>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</si>
  <si>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</si>
  <si>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</si>
  <si>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</si>
  <si>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</si>
  <si>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</si>
  <si>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</si>
  <si>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</si>
  <si>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</si>
  <si>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</si>
  <si>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</si>
  <si>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</si>
  <si>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</si>
  <si>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</si>
  <si>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</si>
  <si>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</si>
  <si>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</si>
  <si>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</si>
  <si>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</si>
  <si>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</si>
  <si>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</si>
  <si>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</si>
  <si>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</si>
  <si>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</si>
  <si>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</si>
  <si>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</si>
  <si>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</si>
  <si>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</si>
  <si>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</si>
  <si>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</si>
  <si>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</si>
  <si>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</si>
  <si>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</si>
  <si>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</si>
  <si>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</si>
  <si>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</si>
  <si>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</si>
  <si>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</si>
  <si>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</si>
  <si>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</si>
  <si>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</si>
  <si>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</si>
  <si>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</si>
  <si>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</si>
  <si>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</si>
  <si>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</si>
  <si>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</si>
  <si>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</si>
  <si>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</si>
  <si>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</si>
  <si>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</si>
  <si>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</si>
  <si>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</si>
  <si>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</si>
  <si>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</si>
  <si>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</si>
  <si>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</si>
  <si>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</si>
  <si>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</si>
  <si>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</si>
  <si>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</si>
  <si>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</si>
  <si>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</si>
  <si>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</si>
  <si>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</si>
  <si>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</si>
  <si>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</si>
  <si>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</si>
  <si>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</si>
  <si>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</si>
  <si>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</si>
  <si>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</si>
  <si>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</si>
  <si>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</si>
  <si>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</si>
  <si>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</si>
  <si>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</si>
  <si>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</si>
  <si>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</si>
  <si>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</si>
  <si>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</si>
  <si>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</si>
  <si>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</si>
  <si>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</si>
  <si>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</si>
  <si>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</si>
  <si>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</si>
  <si>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</si>
  <si>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</si>
  <si>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</si>
  <si>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</si>
  <si>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</si>
  <si>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</si>
  <si>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</si>
  <si>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</si>
  <si>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</si>
  <si>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</si>
  <si>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</si>
  <si>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</si>
  <si>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</si>
  <si>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</si>
  <si>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</si>
  <si>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</si>
  <si>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</si>
  <si>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</si>
  <si>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</si>
  <si>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</si>
  <si>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</si>
  <si>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</si>
  <si>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</si>
  <si>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</si>
  <si>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</si>
  <si>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</si>
  <si>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</si>
  <si>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</si>
  <si>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</si>
  <si>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</si>
  <si>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</si>
  <si>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</si>
  <si>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</si>
  <si>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</si>
  <si>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</si>
  <si>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</si>
  <si>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</si>
  <si>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</si>
  <si>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</si>
  <si>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</si>
  <si>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</si>
  <si>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</si>
  <si>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</si>
  <si>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</si>
  <si>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</si>
  <si>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</si>
  <si>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</si>
  <si>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</si>
  <si>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</si>
  <si>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</si>
  <si>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</si>
  <si>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</si>
  <si>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</si>
  <si>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</si>
  <si>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</si>
  <si>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</si>
  <si>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</si>
  <si>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</si>
  <si>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</si>
  <si>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</si>
  <si>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</si>
  <si>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</si>
  <si>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</si>
  <si>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</si>
  <si>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</si>
  <si>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</si>
  <si>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</si>
  <si>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</si>
  <si>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</si>
  <si>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</si>
  <si>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</si>
  <si>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</si>
  <si>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</si>
  <si>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</si>
  <si>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</si>
  <si>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</si>
  <si>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</si>
  <si>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</si>
  <si>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</si>
  <si>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</si>
  <si>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</si>
  <si>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</si>
  <si>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</si>
  <si>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</si>
  <si>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</si>
  <si>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</si>
  <si>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</si>
  <si>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</si>
  <si>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</si>
  <si>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</si>
  <si>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</si>
  <si>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</si>
  <si>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</si>
  <si>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</si>
  <si>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</si>
  <si>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</si>
  <si>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</si>
  <si>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</si>
  <si>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</si>
  <si>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</si>
  <si>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</si>
  <si>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</si>
  <si>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</si>
  <si>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</si>
  <si>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</si>
  <si>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</si>
  <si>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</si>
  <si>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</si>
  <si>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</si>
  <si>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</si>
  <si>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</si>
  <si>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</si>
  <si>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</si>
  <si>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</si>
  <si>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</si>
  <si>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</si>
  <si>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</si>
  <si>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</si>
  <si>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</si>
  <si>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</si>
  <si>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</si>
  <si>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</si>
  <si>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</si>
  <si>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</si>
  <si>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</si>
  <si>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</si>
  <si>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</si>
  <si>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</si>
  <si>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</si>
  <si>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</si>
  <si>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</si>
  <si>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</si>
  <si>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</si>
  <si>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</si>
  <si>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</si>
  <si>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</si>
  <si>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</si>
  <si>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</si>
  <si>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</si>
  <si>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</si>
  <si>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</si>
  <si>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</si>
  <si>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</si>
  <si>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</si>
  <si>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</si>
  <si>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</si>
  <si>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</si>
  <si>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</si>
  <si>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</si>
  <si>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</si>
  <si>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</si>
  <si>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</si>
  <si>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</si>
  <si>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</si>
  <si>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</si>
  <si>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</si>
  <si>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</si>
  <si>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</si>
  <si>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</si>
  <si>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</si>
  <si>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</si>
  <si>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</si>
  <si>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</si>
  <si>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</si>
  <si>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</si>
  <si>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</si>
  <si>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</si>
  <si>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</si>
  <si>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</si>
  <si>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</si>
  <si>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</si>
  <si>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</si>
  <si>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</si>
  <si>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</si>
  <si>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</si>
  <si>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</si>
  <si>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</si>
  <si>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</si>
  <si>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</si>
  <si>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</si>
  <si>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</si>
  <si>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</si>
  <si>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</si>
  <si>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</si>
  <si>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</si>
  <si>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</si>
  <si>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</si>
  <si>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</si>
  <si>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</si>
  <si>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</si>
  <si>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</si>
  <si>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</si>
  <si>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</si>
  <si>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</si>
  <si>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</si>
  <si>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</si>
  <si>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</si>
  <si>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</si>
  <si>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</si>
  <si>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</si>
  <si>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</si>
  <si>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</si>
  <si>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</si>
  <si>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</si>
  <si>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</si>
  <si>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</si>
  <si>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</si>
  <si>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</si>
  <si>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</si>
  <si>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</si>
  <si>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</si>
  <si>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</si>
  <si>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</si>
  <si>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</si>
  <si>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</si>
  <si>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</si>
  <si>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</si>
  <si>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</si>
  <si>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</si>
  <si>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</si>
  <si>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</si>
  <si>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</si>
  <si>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</si>
  <si>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</si>
  <si>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</si>
  <si>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</si>
  <si>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</si>
  <si>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</si>
  <si>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</si>
  <si>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</si>
  <si>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</si>
  <si>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</si>
  <si>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</si>
  <si>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</si>
  <si>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</si>
  <si>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</si>
  <si>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</si>
  <si>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</si>
  <si>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</si>
  <si>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</si>
  <si>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</si>
  <si>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</si>
  <si>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</si>
  <si>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</si>
  <si>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</si>
  <si>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</si>
  <si>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</si>
  <si>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</si>
  <si>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</si>
  <si>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</si>
  <si>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</si>
  <si>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</si>
  <si>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</si>
  <si>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</si>
  <si>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</si>
  <si>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</si>
  <si>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</si>
  <si>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</si>
  <si>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</si>
  <si>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</si>
  <si>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</si>
  <si>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</si>
  <si>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</si>
  <si>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</si>
  <si>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</si>
  <si>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</si>
  <si>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</si>
  <si>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</si>
  <si>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</si>
  <si>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</si>
  <si>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</si>
  <si>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</si>
  <si>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</si>
  <si>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</si>
  <si>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</si>
  <si>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</si>
  <si>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</si>
  <si>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</si>
  <si>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</si>
  <si>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</si>
  <si>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</si>
  <si>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</si>
  <si>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</si>
  <si>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</si>
  <si>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</si>
  <si>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</si>
  <si>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</si>
  <si>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</si>
  <si>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</si>
  <si>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</si>
  <si>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</si>
  <si>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</si>
  <si>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</si>
  <si>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</si>
  <si>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</si>
  <si>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</si>
  <si>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</si>
  <si>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</si>
  <si>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</si>
  <si>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</si>
  <si>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</si>
  <si>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</si>
  <si>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</si>
  <si>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</si>
  <si>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</si>
  <si>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</si>
  <si>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</si>
  <si>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</si>
  <si>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</si>
  <si>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</si>
  <si>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</si>
  <si>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</si>
  <si>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</si>
  <si>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</si>
  <si>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</si>
  <si>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</si>
  <si>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</si>
  <si>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</si>
  <si>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</si>
  <si>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</si>
  <si>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</si>
  <si>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</si>
  <si>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</si>
  <si>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</si>
  <si>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</si>
  <si>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</si>
  <si>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</si>
  <si>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</si>
  <si>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</si>
  <si>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</si>
  <si>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</si>
  <si>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</si>
  <si>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</si>
  <si>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</si>
  <si>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</si>
  <si>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</si>
  <si>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</si>
  <si>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</si>
  <si>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</si>
  <si>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</si>
  <si>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</si>
  <si>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</si>
  <si>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</si>
  <si>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</si>
  <si>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</si>
  <si>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</si>
  <si>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</si>
  <si>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</si>
  <si>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</si>
  <si>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</si>
  <si>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</si>
  <si>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</si>
  <si>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</si>
  <si>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</si>
  <si>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</si>
  <si>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</si>
  <si>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</si>
  <si>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</si>
  <si>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</si>
  <si>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</si>
  <si>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</si>
  <si>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</si>
  <si>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</si>
  <si>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</si>
  <si>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</si>
  <si>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</si>
  <si>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</si>
  <si>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</si>
  <si>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</si>
  <si>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</si>
  <si>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</si>
  <si>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</si>
  <si>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</si>
  <si>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</si>
  <si>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</si>
  <si>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</si>
  <si>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</si>
  <si>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</si>
  <si>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</si>
  <si>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</si>
  <si>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</si>
  <si>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</si>
  <si>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</si>
  <si>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</si>
  <si>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</si>
  <si>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</si>
  <si>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</si>
  <si>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</si>
  <si>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</si>
  <si>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</si>
  <si>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</si>
  <si>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</si>
  <si>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</si>
  <si>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</si>
  <si>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</si>
  <si>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</si>
  <si>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</si>
  <si>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</si>
  <si>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</si>
  <si>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</si>
  <si>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</si>
  <si>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</si>
  <si>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</si>
  <si>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</si>
  <si>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</si>
  <si>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</si>
  <si>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</si>
  <si>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</si>
  <si>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</si>
  <si>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</si>
  <si>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</si>
  <si>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</si>
  <si>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</si>
  <si>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</si>
  <si>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</si>
  <si>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</si>
  <si>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</si>
  <si>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</si>
  <si>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</si>
  <si>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</si>
  <si>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</si>
  <si>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</si>
  <si>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</si>
  <si>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</si>
  <si>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</si>
  <si>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</si>
  <si>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</si>
  <si>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</si>
  <si>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</si>
  <si>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</si>
  <si>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</si>
  <si>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</si>
  <si>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</si>
  <si>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</si>
  <si>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</si>
  <si>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</si>
  <si>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</si>
  <si>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</si>
  <si>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</si>
  <si>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</si>
  <si>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</si>
  <si>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</si>
  <si>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</si>
  <si>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</si>
  <si>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</si>
  <si>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</si>
  <si>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</si>
  <si>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</si>
  <si>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</si>
  <si>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</si>
  <si>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</si>
  <si>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</si>
  <si>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</si>
  <si>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</si>
  <si>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</si>
  <si>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</si>
  <si>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</si>
  <si>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</si>
  <si>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</si>
  <si>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</si>
  <si>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</si>
  <si>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</si>
  <si>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</si>
  <si>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</si>
  <si>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</si>
  <si>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</si>
  <si>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</si>
  <si>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</si>
  <si>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</si>
  <si>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</si>
  <si>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</si>
  <si>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</si>
  <si>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</si>
  <si>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</si>
  <si>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</si>
  <si>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</si>
  <si>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</si>
  <si>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</si>
  <si>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</si>
  <si>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</si>
  <si>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</si>
  <si>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</si>
  <si>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</si>
  <si>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</si>
  <si>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</si>
  <si>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</si>
  <si>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</si>
  <si>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</si>
  <si>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</si>
  <si>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</si>
  <si>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</si>
  <si>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</si>
  <si>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</si>
  <si>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</si>
  <si>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</si>
  <si>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</si>
  <si>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</si>
  <si>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</si>
  <si>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</si>
  <si>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</si>
  <si>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</si>
  <si>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</si>
  <si>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</si>
  <si>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</si>
  <si>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</si>
  <si>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</si>
  <si>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</si>
  <si>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</si>
  <si>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</si>
  <si>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</si>
  <si>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</si>
  <si>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</si>
  <si>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</si>
  <si>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</si>
  <si>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</si>
  <si>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</si>
  <si>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</si>
  <si>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</si>
  <si>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</si>
  <si>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</si>
  <si>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</si>
  <si>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</si>
  <si>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</si>
  <si>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</si>
  <si>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</si>
  <si>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</si>
  <si>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</si>
  <si>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</si>
  <si>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</si>
  <si>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</si>
  <si>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</si>
  <si>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</si>
  <si>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</si>
  <si>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</si>
  <si>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</si>
  <si>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</si>
  <si>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</si>
  <si>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</si>
  <si>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</si>
  <si>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</si>
  <si>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</si>
  <si>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</si>
  <si>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</si>
  <si>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</si>
  <si>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</si>
  <si>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</si>
  <si>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</si>
  <si>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</si>
  <si>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</si>
  <si>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</si>
  <si>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</si>
  <si>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</si>
  <si>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</si>
  <si>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</si>
  <si>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</si>
  <si>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</si>
  <si>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</si>
  <si>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</si>
  <si>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</si>
  <si>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</si>
  <si>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</si>
  <si>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</si>
  <si>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</si>
  <si>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</si>
  <si>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</si>
  <si>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</si>
  <si>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</si>
  <si>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</si>
  <si>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</si>
  <si>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</si>
  <si>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</si>
  <si>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</si>
  <si>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</si>
  <si>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</si>
  <si>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</si>
  <si>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</si>
  <si>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</si>
  <si>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</si>
  <si>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</si>
  <si>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</si>
  <si>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</si>
  <si>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</si>
  <si>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</si>
  <si>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</si>
  <si>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</si>
  <si>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</si>
  <si>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</si>
  <si>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</si>
  <si>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</si>
  <si>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</si>
  <si>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</si>
  <si>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</si>
  <si>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</si>
  <si>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</si>
  <si>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</si>
  <si>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</si>
  <si>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</si>
  <si>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</si>
  <si>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</si>
  <si>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</si>
  <si>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</si>
  <si>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</si>
  <si>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</si>
  <si>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</si>
  <si>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</si>
  <si>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</si>
  <si>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</si>
  <si>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</si>
  <si>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</si>
  <si>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</si>
  <si>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</si>
  <si>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</si>
  <si>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</si>
  <si>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</si>
  <si>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</si>
  <si>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</si>
  <si>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</si>
  <si>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</si>
  <si>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</si>
  <si>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</si>
  <si>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</si>
  <si>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</si>
  <si>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</si>
  <si>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</si>
  <si>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</si>
  <si>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</si>
  <si>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</si>
  <si>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</si>
  <si>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</si>
  <si>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</si>
  <si>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</si>
  <si>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</si>
  <si>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</si>
  <si>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</si>
  <si>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</si>
  <si>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</si>
  <si>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</si>
  <si>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</si>
  <si>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</si>
  <si>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</si>
  <si>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</si>
  <si>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</si>
  <si>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</si>
  <si>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</si>
  <si>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</si>
  <si>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</si>
  <si>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</si>
  <si>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</si>
  <si>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</si>
  <si>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</si>
  <si>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</si>
  <si>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</si>
  <si>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</si>
  <si>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</si>
  <si>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</si>
  <si>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</si>
  <si>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</si>
  <si>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</si>
  <si>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</si>
  <si>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</si>
  <si>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</si>
  <si>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</si>
  <si>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</si>
  <si>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</si>
  <si>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</si>
  <si>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</si>
  <si>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</si>
  <si>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</si>
  <si>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</si>
  <si>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</si>
  <si>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</si>
  <si>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</si>
  <si>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</si>
  <si>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</si>
  <si>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</si>
  <si>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</si>
  <si>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</si>
  <si>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</si>
  <si>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</si>
  <si>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</si>
  <si>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</si>
  <si>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</si>
  <si>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</si>
  <si>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</si>
  <si>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</si>
  <si>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</si>
  <si>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</si>
  <si>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</si>
  <si>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</si>
  <si>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</si>
  <si>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</si>
  <si>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</si>
  <si>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</si>
  <si>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</si>
  <si>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</si>
  <si>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</si>
  <si>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</si>
  <si>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</si>
  <si>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</si>
  <si>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</si>
  <si>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</si>
  <si>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</si>
  <si>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</si>
  <si>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</si>
  <si>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</si>
  <si>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</si>
  <si>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</si>
  <si>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</si>
  <si>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</si>
  <si>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</si>
  <si>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</si>
  <si>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</si>
  <si>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</si>
  <si>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</si>
  <si>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</si>
  <si>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</si>
  <si>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</si>
  <si>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</si>
  <si>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</si>
  <si>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</si>
  <si>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</si>
  <si>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</si>
  <si>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</si>
  <si>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</si>
  <si>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</si>
  <si>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</si>
  <si>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</si>
  <si>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</si>
  <si>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</si>
  <si>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</si>
  <si>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</si>
  <si>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</si>
  <si>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</si>
  <si>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</si>
  <si>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</si>
  <si>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</si>
  <si>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</si>
  <si>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</si>
  <si>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</si>
  <si>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</si>
  <si>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</si>
  <si>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</si>
  <si>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</si>
  <si>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</si>
  <si>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</si>
  <si>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</si>
  <si>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</si>
  <si>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</si>
  <si>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</si>
  <si>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</si>
  <si>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</si>
  <si>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</si>
  <si>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</si>
  <si>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</si>
  <si>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</si>
  <si>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</si>
  <si>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</si>
  <si>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</si>
  <si>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</si>
  <si>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</si>
  <si>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</si>
  <si>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</si>
  <si>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</si>
  <si>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</si>
  <si>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</si>
  <si>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</si>
  <si>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</si>
  <si>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</si>
  <si>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</si>
  <si>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</si>
  <si>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</si>
  <si>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</si>
  <si>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</si>
  <si>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</si>
  <si>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</si>
  <si>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</si>
  <si>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</si>
  <si>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</si>
  <si>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</si>
  <si>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</si>
  <si>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</si>
  <si>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</si>
  <si>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</si>
  <si>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</si>
  <si>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</si>
  <si>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</si>
  <si>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</si>
  <si>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</si>
  <si>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</si>
  <si>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</si>
  <si>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</si>
  <si>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</si>
  <si>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</si>
  <si>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</si>
  <si>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</si>
  <si>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</si>
  <si>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</si>
  <si>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</si>
  <si>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</si>
  <si>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</si>
  <si>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</si>
  <si>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</si>
  <si>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</si>
  <si>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</si>
  <si>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</si>
  <si>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</si>
  <si>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</si>
  <si>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</si>
  <si>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</si>
  <si>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</si>
  <si>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</si>
  <si>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</si>
  <si>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</si>
  <si>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</si>
  <si>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</si>
  <si>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</si>
  <si>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</si>
  <si>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</si>
  <si>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</si>
  <si>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</si>
  <si>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</si>
  <si>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</si>
  <si>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</si>
  <si>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</si>
  <si>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</si>
  <si>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</si>
  <si>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</si>
  <si>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</si>
  <si>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</si>
  <si>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</si>
  <si>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</si>
  <si>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</si>
  <si>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</si>
  <si>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</si>
  <si>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</si>
  <si>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</si>
  <si>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</si>
  <si>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</si>
  <si>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</si>
  <si>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</si>
  <si>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</si>
  <si>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</si>
  <si>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</si>
  <si>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</si>
  <si>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</si>
  <si>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</si>
  <si>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</si>
  <si>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</si>
  <si>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</si>
  <si>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</si>
  <si>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</si>
  <si>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</si>
  <si>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</si>
  <si>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</si>
  <si>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</si>
  <si>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</si>
  <si>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</si>
  <si>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</si>
  <si>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</si>
  <si>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</si>
  <si>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</si>
  <si>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</si>
  <si>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</si>
  <si>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</si>
  <si>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</si>
  <si>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</si>
  <si>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</si>
  <si>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</si>
  <si>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</si>
  <si>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</si>
  <si>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</si>
  <si>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</si>
  <si>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</si>
  <si>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</si>
  <si>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</si>
  <si>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</si>
  <si>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</si>
  <si>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</si>
  <si>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</si>
  <si>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</si>
  <si>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</si>
  <si>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</si>
  <si>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</si>
  <si>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</si>
  <si>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</si>
  <si>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</si>
  <si>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</si>
  <si>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</si>
  <si>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</si>
  <si>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</si>
  <si>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</si>
  <si>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</si>
  <si>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</si>
  <si>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</si>
  <si>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</si>
  <si>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</si>
  <si>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</si>
  <si>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</si>
  <si>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</si>
  <si>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</si>
  <si>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</si>
  <si>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</si>
  <si>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</si>
  <si>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</si>
  <si>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</si>
  <si>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</si>
  <si>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</si>
  <si>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</si>
  <si>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</si>
  <si>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</si>
  <si>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</si>
  <si>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</si>
  <si>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</si>
  <si>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</si>
  <si>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</si>
  <si>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</si>
  <si>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</si>
  <si>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</si>
  <si>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</si>
  <si>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</si>
  <si>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</si>
  <si>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</si>
  <si>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</si>
  <si>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</si>
  <si>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</si>
  <si>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</si>
  <si>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</si>
  <si>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</si>
  <si>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</si>
  <si>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</si>
  <si>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</si>
  <si>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</si>
  <si>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</si>
  <si>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</si>
  <si>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</si>
  <si>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</si>
  <si>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</si>
  <si>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</si>
  <si>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</si>
  <si>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</si>
  <si>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</si>
  <si>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</si>
  <si>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</si>
  <si>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</si>
  <si>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</si>
  <si>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</si>
  <si>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</si>
  <si>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</si>
  <si>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</si>
  <si>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</si>
  <si>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</si>
  <si>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</si>
  <si>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</si>
  <si>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</si>
  <si>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</si>
  <si>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</si>
  <si>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</si>
  <si>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</si>
  <si>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</si>
  <si>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</si>
  <si>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</si>
  <si>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</si>
  <si>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</si>
  <si>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</si>
  <si>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</si>
  <si>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</si>
  <si>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</si>
  <si>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</si>
  <si>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</si>
  <si>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</si>
  <si>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</si>
  <si>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</si>
  <si>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</si>
  <si>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</si>
  <si>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</si>
  <si>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</si>
  <si>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</si>
  <si>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</si>
  <si>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</si>
  <si>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</si>
  <si>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</si>
  <si>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</si>
  <si>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</si>
  <si>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</si>
  <si>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</si>
  <si>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</si>
  <si>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</si>
  <si>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</si>
  <si>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</si>
  <si>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</si>
  <si>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</si>
  <si>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</si>
  <si>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</si>
  <si>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</si>
  <si>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</si>
  <si>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</si>
  <si>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</si>
  <si>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</si>
  <si>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</si>
  <si>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</si>
  <si>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</si>
  <si>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</si>
  <si>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</si>
  <si>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</si>
  <si>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</si>
  <si>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</si>
  <si>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</si>
  <si>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</si>
  <si>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</si>
  <si>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</si>
  <si>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</si>
  <si>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</si>
  <si>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</si>
  <si>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</si>
  <si>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</si>
  <si>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</si>
  <si>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</si>
  <si>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</si>
  <si>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</si>
  <si>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</si>
  <si>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</si>
  <si>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</si>
  <si>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</si>
  <si>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</si>
  <si>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</si>
  <si>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</si>
  <si>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</si>
  <si>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</si>
  <si>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</si>
  <si>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</si>
  <si>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</si>
  <si>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</si>
  <si>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</si>
  <si>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</si>
  <si>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</si>
  <si>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</si>
  <si>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</si>
  <si>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</si>
  <si>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</si>
  <si>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</si>
  <si>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</si>
  <si>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</si>
  <si>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</si>
  <si>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</si>
  <si>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</si>
  <si>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</si>
  <si>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</si>
  <si>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</si>
  <si>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</si>
  <si>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</si>
  <si>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</si>
  <si>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</si>
  <si>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</si>
  <si>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</si>
  <si>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</si>
  <si>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</si>
  <si>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</si>
  <si>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</si>
  <si>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</si>
  <si>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</si>
  <si>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</si>
  <si>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</si>
  <si>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</si>
  <si>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</si>
  <si>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</si>
  <si>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</si>
  <si>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</si>
  <si>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</si>
  <si>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</si>
  <si>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</si>
  <si>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</si>
  <si>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</si>
  <si>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</si>
  <si>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</si>
  <si>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</si>
  <si>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</si>
  <si>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</si>
  <si>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</si>
  <si>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</si>
  <si>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</si>
  <si>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</si>
  <si>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</si>
  <si>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</si>
  <si>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</si>
  <si>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</si>
  <si>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</si>
  <si>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</si>
  <si>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</si>
  <si>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</si>
  <si>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</si>
  <si>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</si>
  <si>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</si>
  <si>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</si>
  <si>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</si>
  <si>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</si>
  <si>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</si>
  <si>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</si>
  <si>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</si>
  <si>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</si>
  <si>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</si>
  <si>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</si>
  <si>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</si>
  <si>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</si>
  <si>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</si>
  <si>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</si>
  <si>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</si>
  <si>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</si>
  <si>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</si>
  <si>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</si>
  <si>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</si>
  <si>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</si>
  <si>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</si>
  <si>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</si>
  <si>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</si>
  <si>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</si>
  <si>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</si>
  <si>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</si>
  <si>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</si>
  <si>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</si>
  <si>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</si>
  <si>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</si>
  <si>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</si>
  <si>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</si>
  <si>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</si>
  <si>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</si>
  <si>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</si>
  <si>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</si>
  <si>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</si>
  <si>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</si>
  <si>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</si>
  <si>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</si>
  <si>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</si>
  <si>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</si>
  <si>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</si>
  <si>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</si>
  <si>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</si>
  <si>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</si>
  <si>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</si>
  <si>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</si>
  <si>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</si>
  <si>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</si>
  <si>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</si>
  <si>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</si>
  <si>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</si>
  <si>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</si>
  <si>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</si>
  <si>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</si>
  <si>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</si>
  <si>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</si>
  <si>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</si>
  <si>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</si>
  <si>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</si>
  <si>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</si>
  <si>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</si>
  <si>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</si>
  <si>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</si>
  <si>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</si>
  <si>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</si>
  <si>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</si>
  <si>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</si>
  <si>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</si>
  <si>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</si>
  <si>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</si>
  <si>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</si>
  <si>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</si>
  <si>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</si>
  <si>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</si>
  <si>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</si>
  <si>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</si>
  <si>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</si>
  <si>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</si>
  <si>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</si>
  <si>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</si>
  <si>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</si>
  <si>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</si>
  <si>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</si>
  <si>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</si>
  <si>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</si>
  <si>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</si>
  <si>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</si>
  <si>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</si>
  <si>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</si>
  <si>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</si>
  <si>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</si>
  <si>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</si>
  <si>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</si>
  <si>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</si>
  <si>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</si>
  <si>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</si>
  <si>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</si>
  <si>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</si>
  <si>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</si>
  <si>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</si>
  <si>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</si>
  <si>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</si>
  <si>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</si>
  <si>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</si>
  <si>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</si>
  <si>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</si>
  <si>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</si>
  <si>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</si>
  <si>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</si>
  <si>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</si>
  <si>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</si>
  <si>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</si>
  <si>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</si>
  <si>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</si>
  <si>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</si>
  <si>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</si>
  <si>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</si>
  <si>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</si>
  <si>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</si>
  <si>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</si>
  <si>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</si>
  <si>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</si>
  <si>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</si>
  <si>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</si>
  <si>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</si>
  <si>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</si>
  <si>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</si>
  <si>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</si>
  <si>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</si>
  <si>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</si>
  <si>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</si>
  <si>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</si>
  <si>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</si>
  <si>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</si>
  <si>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</si>
  <si>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</si>
  <si>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</si>
  <si>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</si>
  <si>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</si>
  <si>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</si>
  <si>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</si>
  <si>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</si>
  <si>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</si>
  <si>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</si>
  <si>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</si>
  <si>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</si>
  <si>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</si>
  <si>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</si>
  <si>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</si>
  <si>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</si>
  <si>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</si>
  <si>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</si>
  <si>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</si>
  <si>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</si>
  <si>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</si>
  <si>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</si>
  <si>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</si>
  <si>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</si>
  <si>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</si>
  <si>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</si>
  <si>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</si>
  <si>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</si>
  <si>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</si>
  <si>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</si>
  <si>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</si>
  <si>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</si>
  <si>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</si>
  <si>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</si>
  <si>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</si>
  <si>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</si>
  <si>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</si>
  <si>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</si>
  <si>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</si>
  <si>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</si>
  <si>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</si>
  <si>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</si>
  <si>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</si>
  <si>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</si>
  <si>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</si>
  <si>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</si>
  <si>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</si>
  <si>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</si>
  <si>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</si>
  <si>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</si>
  <si>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</si>
  <si>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</si>
  <si>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</si>
  <si>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</si>
  <si>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</si>
  <si>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</si>
  <si>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</si>
  <si>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</si>
  <si>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</si>
  <si>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</si>
  <si>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</si>
  <si>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</si>
  <si>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</si>
  <si>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</si>
  <si>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</si>
  <si>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</si>
  <si>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</si>
  <si>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</si>
  <si>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</si>
  <si>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</si>
  <si>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</si>
  <si>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</si>
  <si>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</si>
  <si>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</si>
  <si>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</si>
  <si>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</si>
  <si>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</si>
  <si>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</si>
  <si>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</si>
  <si>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</si>
  <si>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</si>
  <si>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</si>
  <si>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</si>
  <si>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</si>
  <si>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</si>
  <si>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</si>
  <si>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</si>
  <si>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</si>
  <si>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</si>
  <si>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</si>
  <si>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</si>
  <si>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</si>
  <si>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</si>
  <si>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</si>
  <si>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</si>
  <si>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</si>
  <si>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</si>
  <si>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</si>
  <si>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</si>
  <si>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</si>
  <si>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</si>
  <si>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</si>
  <si>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</si>
  <si>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</si>
  <si>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</si>
  <si>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</si>
  <si>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</si>
  <si>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</si>
  <si>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</si>
  <si>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</si>
  <si>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</si>
  <si>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</si>
  <si>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</si>
  <si>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</si>
  <si>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</si>
  <si>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</si>
  <si>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</si>
  <si>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</si>
  <si>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</si>
  <si>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</si>
  <si>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</si>
  <si>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</si>
  <si>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</si>
  <si>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</si>
  <si>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</si>
  <si>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</si>
  <si>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</si>
  <si>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</si>
  <si>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</si>
  <si>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</si>
  <si>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</si>
  <si>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</si>
  <si>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</si>
  <si>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</si>
  <si>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</si>
  <si>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</si>
  <si>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</si>
  <si>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</si>
  <si>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</si>
  <si>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</si>
  <si>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</si>
  <si>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</si>
  <si>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</si>
  <si>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</si>
  <si>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</si>
  <si>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</si>
  <si>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</si>
  <si>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</si>
  <si>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</si>
  <si>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</si>
  <si>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</si>
  <si>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</si>
  <si>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</si>
  <si>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</si>
  <si>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</si>
  <si>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</si>
  <si>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</si>
  <si>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</si>
  <si>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</si>
  <si>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</si>
  <si>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</si>
  <si>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</si>
  <si>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</si>
  <si>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</si>
  <si>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</si>
  <si>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</si>
  <si>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</si>
  <si>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</si>
  <si>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</si>
  <si>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</si>
  <si>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</si>
  <si>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</si>
  <si>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</si>
  <si>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</si>
  <si>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</si>
  <si>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</si>
  <si>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</si>
  <si>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</si>
  <si>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</si>
  <si>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</si>
  <si>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</si>
  <si>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</si>
  <si>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</si>
  <si>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</si>
  <si>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</si>
  <si>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</si>
  <si>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</si>
  <si>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</si>
  <si>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</si>
  <si>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</si>
  <si>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</si>
  <si>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</si>
  <si>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</si>
  <si>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</si>
  <si>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</si>
  <si>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</si>
  <si>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</si>
  <si>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</si>
  <si>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</si>
  <si>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</si>
  <si>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</si>
  <si>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</si>
  <si>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</si>
  <si>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</si>
  <si>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</si>
  <si>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</si>
  <si>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</si>
  <si>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</si>
  <si>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</si>
  <si>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</si>
  <si>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</si>
  <si>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</si>
  <si>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</si>
  <si>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</si>
  <si>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</si>
  <si>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</si>
  <si>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</si>
  <si>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</si>
  <si>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</si>
  <si>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</si>
  <si>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</si>
  <si>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</si>
  <si>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</si>
  <si>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</si>
  <si>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</si>
  <si>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</si>
  <si>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</si>
  <si>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</si>
  <si>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</si>
  <si>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</si>
  <si>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</si>
  <si>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</si>
  <si>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</si>
  <si>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</si>
  <si>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</si>
  <si>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</si>
  <si>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</si>
  <si>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</si>
  <si>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</si>
  <si>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</si>
  <si>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</si>
  <si>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</si>
  <si>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</si>
  <si>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</si>
  <si>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</si>
  <si>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</si>
  <si>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</si>
  <si>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</si>
  <si>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</si>
  <si>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</si>
  <si>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</si>
  <si>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</si>
  <si>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</si>
  <si>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</si>
  <si>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</si>
  <si>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</si>
  <si>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</si>
  <si>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</si>
  <si>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</si>
  <si>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</si>
  <si>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</si>
  <si>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</si>
  <si>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</si>
  <si>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</si>
  <si>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</si>
  <si>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</si>
  <si>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</si>
  <si>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</si>
  <si>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</si>
  <si>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</si>
  <si>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</si>
  <si>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</si>
  <si>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</si>
  <si>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</si>
  <si>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</si>
  <si>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</si>
  <si>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</si>
  <si>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</si>
  <si>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</si>
  <si>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</si>
  <si>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</si>
  <si>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</si>
  <si>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</si>
  <si>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</si>
  <si>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</si>
  <si>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</si>
  <si>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</si>
  <si>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</si>
  <si>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</si>
  <si>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</si>
  <si>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</si>
  <si>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</si>
  <si>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</si>
  <si>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</si>
  <si>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</si>
  <si>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</si>
  <si>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</si>
  <si>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</si>
  <si>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</si>
  <si>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</si>
  <si>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</si>
  <si>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</si>
  <si>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</si>
  <si>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</si>
  <si>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</si>
  <si>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</si>
  <si>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</si>
  <si>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</si>
  <si>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</si>
  <si>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</si>
  <si>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</si>
  <si>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</si>
  <si>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</si>
  <si>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</si>
  <si>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</si>
  <si>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</si>
  <si>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</si>
  <si>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</si>
  <si>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</si>
  <si>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</si>
  <si>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</si>
  <si>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</si>
  <si>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</si>
  <si>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</si>
  <si>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</si>
  <si>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</si>
  <si>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</si>
  <si>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</si>
  <si>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</si>
  <si>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</si>
  <si>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</si>
  <si>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</si>
  <si>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</si>
  <si>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</si>
  <si>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</si>
  <si>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</si>
  <si>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</si>
  <si>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</si>
  <si>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</si>
  <si>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</si>
  <si>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</si>
  <si>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</si>
  <si>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</si>
  <si>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</si>
  <si>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</si>
  <si>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</si>
  <si>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</si>
  <si>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</si>
  <si>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</si>
  <si>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</si>
  <si>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</si>
  <si>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</si>
  <si>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</si>
  <si>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</si>
  <si>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</si>
  <si>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</si>
  <si>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</si>
  <si>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</si>
  <si>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</si>
  <si>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</si>
  <si>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</si>
  <si>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</si>
  <si>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</si>
  <si>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</si>
  <si>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</si>
  <si>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</si>
  <si>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</si>
  <si>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</si>
  <si>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</si>
  <si>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</si>
  <si>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</si>
  <si>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</si>
  <si>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</si>
  <si>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</si>
  <si>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</si>
  <si>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</si>
  <si>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</si>
  <si>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</si>
  <si>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</si>
  <si>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</si>
  <si>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</si>
  <si>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</si>
  <si>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</si>
  <si>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</si>
  <si>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</si>
  <si>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</si>
  <si>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</si>
  <si>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</si>
  <si>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</si>
  <si>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</si>
  <si>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</si>
  <si>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</si>
  <si>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</si>
  <si>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</si>
  <si>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</si>
  <si>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</si>
  <si>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</si>
  <si>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</si>
  <si>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</si>
  <si>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</si>
  <si>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</si>
  <si>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</si>
  <si>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</si>
  <si>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</si>
  <si>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</si>
  <si>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</si>
  <si>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</si>
  <si>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</si>
  <si>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</si>
  <si>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</si>
  <si>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</si>
  <si>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</si>
  <si>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</si>
  <si>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</si>
  <si>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</si>
  <si>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</si>
  <si>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</si>
  <si>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</si>
  <si>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</si>
  <si>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</si>
  <si>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</si>
  <si>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</si>
  <si>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</si>
  <si>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</si>
  <si>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</si>
  <si>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</si>
  <si>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</si>
  <si>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</si>
  <si>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</si>
  <si>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</si>
  <si>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</si>
  <si>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</si>
  <si>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</si>
  <si>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</si>
  <si>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</si>
  <si>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</si>
  <si>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</si>
  <si>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</si>
  <si>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</si>
  <si>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</si>
  <si>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</si>
  <si>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</si>
  <si>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</si>
  <si>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</si>
  <si>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</si>
  <si>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</si>
  <si>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</si>
  <si>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</si>
  <si>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</si>
  <si>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</si>
  <si>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</si>
  <si>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</si>
  <si>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</si>
  <si>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</si>
  <si>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</si>
  <si>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</si>
  <si>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</si>
  <si>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</si>
  <si>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</si>
  <si>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</si>
  <si>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</si>
  <si>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</si>
  <si>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</si>
  <si>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</si>
  <si>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</si>
  <si>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</si>
  <si>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</si>
  <si>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</si>
  <si>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</si>
  <si>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</si>
  <si>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</si>
  <si>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</si>
  <si>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</si>
  <si>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</si>
  <si>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</si>
  <si>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</si>
  <si>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</si>
  <si>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</si>
  <si>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</si>
  <si>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</si>
  <si>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</si>
  <si>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</si>
  <si>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</si>
  <si>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</si>
  <si>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</si>
  <si>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</si>
  <si>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</si>
  <si>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</si>
  <si>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</si>
  <si>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</si>
  <si>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</si>
  <si>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</si>
  <si>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</si>
  <si>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</si>
  <si>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</si>
  <si>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</si>
  <si>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</si>
  <si>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</si>
  <si>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</si>
  <si>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</si>
  <si>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</si>
  <si>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</si>
  <si>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</si>
  <si>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</si>
  <si>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</si>
  <si>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</si>
  <si>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</si>
  <si>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</si>
  <si>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</si>
  <si>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</si>
  <si>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</si>
  <si>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</si>
  <si>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</si>
  <si>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</si>
  <si>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</si>
  <si>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</si>
  <si>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</si>
  <si>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</si>
  <si>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</si>
  <si>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</si>
  <si>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</si>
  <si>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</si>
  <si>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</si>
  <si>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</si>
  <si>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</si>
  <si>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</si>
  <si>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</si>
  <si>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</si>
  <si>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</si>
  <si>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</si>
  <si>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</si>
  <si>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</si>
  <si>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</si>
  <si>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</si>
  <si>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</si>
  <si>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</si>
  <si>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</si>
  <si>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</si>
  <si>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</si>
  <si>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</si>
  <si>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</si>
  <si>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</si>
  <si>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</si>
  <si>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</si>
  <si>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</si>
  <si>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</si>
  <si>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</si>
  <si>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</si>
  <si>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</si>
  <si>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</si>
  <si>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</si>
  <si>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</si>
  <si>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</si>
  <si>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</si>
  <si>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</si>
  <si>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</si>
  <si>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</si>
  <si>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</si>
  <si>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</si>
  <si>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</si>
  <si>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</si>
  <si>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</si>
  <si>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</si>
  <si>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</si>
  <si>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</si>
  <si>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</si>
  <si>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</si>
  <si>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</si>
  <si>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</si>
  <si>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</si>
  <si>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</si>
  <si>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</si>
  <si>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</si>
  <si>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</si>
  <si>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</si>
  <si>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</si>
  <si>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</si>
  <si>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</si>
  <si>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</si>
  <si>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</si>
  <si>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</si>
  <si>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</si>
  <si>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</si>
  <si>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</si>
  <si>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</si>
  <si>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</si>
  <si>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</si>
  <si>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</si>
  <si>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</si>
  <si>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</si>
  <si>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</si>
  <si>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</si>
  <si>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</si>
  <si>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</si>
  <si>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</si>
  <si>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</si>
  <si>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</si>
  <si>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</si>
  <si>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</si>
  <si>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</si>
  <si>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</si>
  <si>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</si>
  <si>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</si>
  <si>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</si>
  <si>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</si>
  <si>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</si>
  <si>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</si>
  <si>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</si>
  <si>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</si>
  <si>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</si>
  <si>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</si>
  <si>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</si>
  <si>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</si>
  <si>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</si>
  <si>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</si>
  <si>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</si>
  <si>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</si>
  <si>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</si>
  <si>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</si>
  <si>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</si>
  <si>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</si>
  <si>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</si>
  <si>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</si>
  <si>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</si>
  <si>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</si>
  <si>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</si>
  <si>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</si>
  <si>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</si>
  <si>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</si>
  <si>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</si>
  <si>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</si>
  <si>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</si>
  <si>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</si>
  <si>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</si>
  <si>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</si>
  <si>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</si>
  <si>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</si>
  <si>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</si>
  <si>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</si>
  <si>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</si>
  <si>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</si>
  <si>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</si>
  <si>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</si>
  <si>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</si>
  <si>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</si>
  <si>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</si>
  <si>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</si>
  <si>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</si>
  <si>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</si>
  <si>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</si>
  <si>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</si>
  <si>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</si>
  <si>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</si>
  <si>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</si>
  <si>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</si>
  <si>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</si>
  <si>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</si>
  <si>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</si>
  <si>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</si>
  <si>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</si>
  <si>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</si>
  <si>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</si>
  <si>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</si>
  <si>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</si>
  <si>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</si>
  <si>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</si>
  <si>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</si>
  <si>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</si>
  <si>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</si>
  <si>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</si>
  <si>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</si>
  <si>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</si>
  <si>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</si>
  <si>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</si>
  <si>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</si>
  <si>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</si>
  <si>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</si>
  <si>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</si>
  <si>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</si>
  <si>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</si>
  <si>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</si>
  <si>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</si>
  <si>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</si>
  <si>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</si>
  <si>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</si>
  <si>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</si>
  <si>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</si>
  <si>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</si>
  <si>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</si>
  <si>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</si>
  <si>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</si>
  <si>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</si>
  <si>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</si>
  <si>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</si>
  <si>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</si>
  <si>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</si>
  <si>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</si>
  <si>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</si>
  <si>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</si>
  <si>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</si>
  <si>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</si>
  <si>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</si>
  <si>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</si>
  <si>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</si>
  <si>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</si>
  <si>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</si>
  <si>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</si>
  <si>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</si>
  <si>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</si>
  <si>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</si>
  <si>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</si>
  <si>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</si>
  <si>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</si>
  <si>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</si>
  <si>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</si>
  <si>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</si>
  <si>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</si>
  <si>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</si>
  <si>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</si>
  <si>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</si>
  <si>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</si>
  <si>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</si>
  <si>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</si>
  <si>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</si>
  <si>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</si>
  <si>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</si>
  <si>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</si>
  <si>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</si>
  <si>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</si>
  <si>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</si>
  <si>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</si>
  <si>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</si>
  <si>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</si>
  <si>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</si>
  <si>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</si>
  <si>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</si>
  <si>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</si>
  <si>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</si>
  <si>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</si>
  <si>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</si>
  <si>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</si>
  <si>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</si>
  <si>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</si>
  <si>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</si>
  <si>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</si>
  <si>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</si>
  <si>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</si>
  <si>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</si>
  <si>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</si>
  <si>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</si>
  <si>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</si>
  <si>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</si>
  <si>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</si>
  <si>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</si>
  <si>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</si>
  <si>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</si>
  <si>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</si>
  <si>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</si>
  <si>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</si>
  <si>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</si>
  <si>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</si>
  <si>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</si>
  <si>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</si>
  <si>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</si>
  <si>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</si>
  <si>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</si>
  <si>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</si>
  <si>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</si>
  <si>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</si>
  <si>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</si>
  <si>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</si>
  <si>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</si>
  <si>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</si>
  <si>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</si>
  <si>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</si>
  <si>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</si>
  <si>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</si>
  <si>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</si>
  <si>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</si>
  <si>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</si>
  <si>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</si>
  <si>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</si>
  <si>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</si>
  <si>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</si>
  <si>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</si>
  <si>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</si>
  <si>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</si>
  <si>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</si>
  <si>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</si>
  <si>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</si>
  <si>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</si>
  <si>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</si>
  <si>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</si>
  <si>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</si>
  <si>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</si>
  <si>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</si>
  <si>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</si>
  <si>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</si>
  <si>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</si>
  <si>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</si>
  <si>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</si>
  <si>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</si>
  <si>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</si>
  <si>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</si>
  <si>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</si>
  <si>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</si>
  <si>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</si>
  <si>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</si>
  <si>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</si>
  <si>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</si>
  <si>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</si>
  <si>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</si>
  <si>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</si>
  <si>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</si>
  <si>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</si>
  <si>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</si>
  <si>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</si>
  <si>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</si>
  <si>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</si>
  <si>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</si>
  <si>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</si>
  <si>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</si>
  <si>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</si>
  <si>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</si>
  <si>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</si>
  <si>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</si>
  <si>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</si>
  <si>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</si>
  <si>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</si>
  <si>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</si>
  <si>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</si>
  <si>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</si>
  <si>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</si>
  <si>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</si>
  <si>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</si>
  <si>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</si>
  <si>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</si>
  <si>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</si>
  <si>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</si>
  <si>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</si>
  <si>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</si>
  <si>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</si>
  <si>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</si>
  <si>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</si>
  <si>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</si>
  <si>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</si>
  <si>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</si>
  <si>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</si>
  <si>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</si>
  <si>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</si>
  <si>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</si>
  <si>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</si>
  <si>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</si>
  <si>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</si>
  <si>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</si>
  <si>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</si>
  <si>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</si>
  <si>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</si>
  <si>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</si>
  <si>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</si>
  <si>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</si>
  <si>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</si>
  <si>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</si>
  <si>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</si>
  <si>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</si>
  <si>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</si>
  <si>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</si>
  <si>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</si>
  <si>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</si>
  <si>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</si>
  <si>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</si>
  <si>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</si>
  <si>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</si>
  <si>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</si>
  <si>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</si>
  <si>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</si>
  <si>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</si>
  <si>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</si>
  <si>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</si>
  <si>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</si>
  <si>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</si>
  <si>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</si>
  <si>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</si>
  <si>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</si>
  <si>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</si>
  <si>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</si>
  <si>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</si>
  <si>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</si>
  <si>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</si>
  <si>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</si>
  <si>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</si>
  <si>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</si>
  <si>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</si>
  <si>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</si>
  <si>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</si>
  <si>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</si>
  <si>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</si>
  <si>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</si>
  <si>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</si>
  <si>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</si>
  <si>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</si>
  <si>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</si>
  <si>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</si>
  <si>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</si>
  <si>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</si>
  <si>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</si>
  <si>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</si>
  <si>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</si>
  <si>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</si>
  <si>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</si>
  <si>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</si>
  <si>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</si>
  <si>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</si>
  <si>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</si>
  <si>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</si>
  <si>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</si>
  <si>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</si>
  <si>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</si>
  <si>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</si>
  <si>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</si>
  <si>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</si>
  <si>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</si>
  <si>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</si>
  <si>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</si>
  <si>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</si>
  <si>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</si>
  <si>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</si>
  <si>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</si>
  <si>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</si>
  <si>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</si>
  <si>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</si>
  <si>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</si>
  <si>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</si>
  <si>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</si>
  <si>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</si>
  <si>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</si>
  <si>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</si>
  <si>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</si>
  <si>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</si>
  <si>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</si>
  <si>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</si>
  <si>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</si>
  <si>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</si>
  <si>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</si>
  <si>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</si>
  <si>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</si>
  <si>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</si>
  <si>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</si>
  <si>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</si>
  <si>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</si>
  <si>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</si>
  <si>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</si>
  <si>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</si>
  <si>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</si>
  <si>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</si>
  <si>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</si>
  <si>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</si>
  <si>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</si>
  <si>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</si>
  <si>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</si>
  <si>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</si>
  <si>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</si>
  <si>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</si>
  <si>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</si>
  <si>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</si>
  <si>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</si>
  <si>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</si>
  <si>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</si>
  <si>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</si>
  <si>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</si>
  <si>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</si>
  <si>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</si>
  <si>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</si>
  <si>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</si>
  <si>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</si>
  <si>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</si>
  <si>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</si>
  <si>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</si>
  <si>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</si>
  <si>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</si>
  <si>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</si>
  <si>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</si>
  <si>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</si>
  <si>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</si>
  <si>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</si>
  <si>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</si>
  <si>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</si>
  <si>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</si>
  <si>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</si>
  <si>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</si>
  <si>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</si>
  <si>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</si>
  <si>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</si>
  <si>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</si>
  <si>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</si>
  <si>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</si>
  <si>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</si>
  <si>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</si>
  <si>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</si>
  <si>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</si>
  <si>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</si>
  <si>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</si>
  <si>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</si>
  <si>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</si>
  <si>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</si>
  <si>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</si>
  <si>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</si>
  <si>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</si>
  <si>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</si>
  <si>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</si>
  <si>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</si>
  <si>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</si>
  <si>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</si>
  <si>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</si>
  <si>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</si>
  <si>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</si>
  <si>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</si>
  <si>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</si>
  <si>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</si>
  <si>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</si>
  <si>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</si>
  <si>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</si>
  <si>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</si>
  <si>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</si>
  <si>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</si>
  <si>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</si>
  <si>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</si>
  <si>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</si>
  <si>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</si>
  <si>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</si>
  <si>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</si>
  <si>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</si>
  <si>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</si>
  <si>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</si>
  <si>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</si>
  <si>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</si>
  <si>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</si>
  <si>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</si>
  <si>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</si>
  <si>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</si>
  <si>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</si>
  <si>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</si>
  <si>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</si>
  <si>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</si>
  <si>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</si>
  <si>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</si>
  <si>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</si>
  <si>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</si>
  <si>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</si>
  <si>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</si>
  <si>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</si>
  <si>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</si>
  <si>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</si>
  <si>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</si>
  <si>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</si>
  <si>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</si>
  <si>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</si>
  <si>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</si>
  <si>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</si>
  <si>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</si>
  <si>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</si>
  <si>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</si>
  <si>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</si>
  <si>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</si>
  <si>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</si>
  <si>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</si>
  <si>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</si>
  <si>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</si>
  <si>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</si>
  <si>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</si>
  <si>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</si>
  <si>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</si>
  <si>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</si>
  <si>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</si>
  <si>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</si>
  <si>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</si>
  <si>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</si>
  <si>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</si>
  <si>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</si>
  <si>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</si>
  <si>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</si>
  <si>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</si>
  <si>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</si>
  <si>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</si>
  <si>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</si>
  <si>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</si>
  <si>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</si>
  <si>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</si>
  <si>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</si>
  <si>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</si>
  <si>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</si>
  <si>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</si>
  <si>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</si>
  <si>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</si>
  <si>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</si>
  <si>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</si>
  <si>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</si>
  <si>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</si>
  <si>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</si>
  <si>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</si>
  <si>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</si>
  <si>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</si>
  <si>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</si>
  <si>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</si>
  <si>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</si>
  <si>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</si>
  <si>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</si>
  <si>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</si>
  <si>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</si>
  <si>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</si>
  <si>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</si>
  <si>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</si>
  <si>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</si>
  <si>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</si>
  <si>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</si>
  <si>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</si>
  <si>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</si>
  <si>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</si>
  <si>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</si>
  <si>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</si>
  <si>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</si>
  <si>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</si>
  <si>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</si>
  <si>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</si>
  <si>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</si>
  <si>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</si>
  <si>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</si>
  <si>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</si>
  <si>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</si>
  <si>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</si>
  <si>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</si>
  <si>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</si>
  <si>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</si>
  <si>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</si>
  <si>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</si>
  <si>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</si>
  <si>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</si>
  <si>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</si>
  <si>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</si>
  <si>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</si>
  <si>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</si>
  <si>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</si>
  <si>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</si>
  <si>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</si>
  <si>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</si>
  <si>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</si>
  <si>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</si>
  <si>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</si>
  <si>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</si>
  <si>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</si>
  <si>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</si>
  <si>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</si>
  <si>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</si>
  <si>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</si>
  <si>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</si>
  <si>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</si>
  <si>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</si>
  <si>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</si>
  <si>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</si>
  <si>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</si>
  <si>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</si>
  <si>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</si>
  <si>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</si>
  <si>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</si>
  <si>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</si>
  <si>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</si>
  <si>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</si>
  <si>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</si>
  <si>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</si>
  <si>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</si>
  <si>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</si>
  <si>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</si>
  <si>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</si>
  <si>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</si>
  <si>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</si>
  <si>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</si>
  <si>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</si>
  <si>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</si>
  <si>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</si>
  <si>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</si>
  <si>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</si>
  <si>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</si>
  <si>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</si>
  <si>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</si>
  <si>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</si>
  <si>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</si>
  <si>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</si>
  <si>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</si>
  <si>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</si>
  <si>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</si>
  <si>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</si>
  <si>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</si>
  <si>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</si>
  <si>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</si>
  <si>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</si>
  <si>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</si>
  <si>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</si>
  <si>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</si>
  <si>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</si>
  <si>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</si>
  <si>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</si>
  <si>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</si>
  <si>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</si>
  <si>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</si>
  <si>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</si>
  <si>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</si>
  <si>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</si>
  <si>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</si>
  <si>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</si>
  <si>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</si>
  <si>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</si>
  <si>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</si>
  <si>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</si>
  <si>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</si>
  <si>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</si>
  <si>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</si>
  <si>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</si>
  <si>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</si>
  <si>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</si>
  <si>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</si>
  <si>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</si>
  <si>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</si>
  <si>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</si>
  <si>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</si>
  <si>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</si>
  <si>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</si>
  <si>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</si>
  <si>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</si>
  <si>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</si>
  <si>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</si>
  <si>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</si>
  <si>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</si>
  <si>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</si>
  <si>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</si>
  <si>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</si>
  <si>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</si>
  <si>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</si>
  <si>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</si>
  <si>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</si>
  <si>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</si>
  <si>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</si>
  <si>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</si>
  <si>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</si>
  <si>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</si>
  <si>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</si>
  <si>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</si>
  <si>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</si>
  <si>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</si>
  <si>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</si>
  <si>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</si>
  <si>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</si>
  <si>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</si>
  <si>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</si>
  <si>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</si>
  <si>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</si>
  <si>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</si>
  <si>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</si>
  <si>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</si>
  <si>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</si>
  <si>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</si>
  <si>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</si>
  <si>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</si>
  <si>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</si>
  <si>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</si>
  <si>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</si>
  <si>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</si>
  <si>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</si>
  <si>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</si>
  <si>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</si>
  <si>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</si>
  <si>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</si>
  <si>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</si>
  <si>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</si>
  <si>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</si>
  <si>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</si>
  <si>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</si>
  <si>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</si>
  <si>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</si>
  <si>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</si>
  <si>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</si>
  <si>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</si>
  <si>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</si>
  <si>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</si>
  <si>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</si>
  <si>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</si>
  <si>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</si>
  <si>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</si>
  <si>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</si>
  <si>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</si>
  <si>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</si>
  <si>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</si>
  <si>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</si>
  <si>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</si>
  <si>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</si>
  <si>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</si>
  <si>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</si>
  <si>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</si>
  <si>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</si>
  <si>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</si>
  <si>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</si>
  <si>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</si>
  <si>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</si>
  <si>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</si>
  <si>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</si>
  <si>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</si>
  <si>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</si>
  <si>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</si>
  <si>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</si>
  <si>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</si>
  <si>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</si>
  <si>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</si>
  <si>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</si>
  <si>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</si>
  <si>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</si>
  <si>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</si>
  <si>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</si>
  <si>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</si>
  <si>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</si>
  <si>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</si>
  <si>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</si>
  <si>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</si>
  <si>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</si>
  <si>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</si>
  <si>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</si>
  <si>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</si>
  <si>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</si>
  <si>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</si>
  <si>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</si>
  <si>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</si>
  <si>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</si>
  <si>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</si>
  <si>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</si>
  <si>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</si>
  <si>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</si>
  <si>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</si>
  <si>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</si>
  <si>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</si>
  <si>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</si>
  <si>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</si>
  <si>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</si>
  <si>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</si>
  <si>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</si>
  <si>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</si>
  <si>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</si>
  <si>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</si>
  <si>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</si>
  <si>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</si>
  <si>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</si>
  <si>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</si>
  <si>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</si>
  <si>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</si>
  <si>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</si>
  <si>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</si>
  <si>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</si>
  <si>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</si>
  <si>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</si>
  <si>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</si>
  <si>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</si>
  <si>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</si>
  <si>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</si>
  <si>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</si>
  <si>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</si>
  <si>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</si>
  <si>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</si>
  <si>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</si>
  <si>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</si>
  <si>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</si>
  <si>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</si>
  <si>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</si>
  <si>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</si>
  <si>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</si>
  <si>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</si>
  <si>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</si>
  <si>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</si>
  <si>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</si>
  <si>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</si>
  <si>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</si>
  <si>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</si>
  <si>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</si>
  <si>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</si>
  <si>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</si>
  <si>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</si>
  <si>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</si>
  <si>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</si>
  <si>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</si>
  <si>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</si>
  <si>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</si>
  <si>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</si>
  <si>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</si>
  <si>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</si>
  <si>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</si>
  <si>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</si>
  <si>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</si>
  <si>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</si>
  <si>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</si>
  <si>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</si>
  <si>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</si>
  <si>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</si>
  <si>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</si>
  <si>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</si>
  <si>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</si>
  <si>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</si>
  <si>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</si>
  <si>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</si>
  <si>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</si>
  <si>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</si>
  <si>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</si>
  <si>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</si>
  <si>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</si>
  <si>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</si>
  <si>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</si>
  <si>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</si>
  <si>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</si>
  <si>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</si>
  <si>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</si>
  <si>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</si>
  <si>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</si>
  <si>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</si>
  <si>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</si>
  <si>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</si>
  <si>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</si>
  <si>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</si>
  <si>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</si>
  <si>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</si>
  <si>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</si>
  <si>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</si>
  <si>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</si>
  <si>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</si>
  <si>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</si>
  <si>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</si>
  <si>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</si>
  <si>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</si>
  <si>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</si>
  <si>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</si>
  <si>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</si>
  <si>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</si>
  <si>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</si>
  <si>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</si>
  <si>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</si>
  <si>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</si>
  <si>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</si>
  <si>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</si>
  <si>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</si>
  <si>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</si>
  <si>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</si>
  <si>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</si>
  <si>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</si>
  <si>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</si>
  <si>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</si>
  <si>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</si>
  <si>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</si>
  <si>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</si>
  <si>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</si>
  <si>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</si>
  <si>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</si>
  <si>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</si>
  <si>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</si>
  <si>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</si>
  <si>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</si>
  <si>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</si>
  <si>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</si>
  <si>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</si>
  <si>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</si>
  <si>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</si>
  <si>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</si>
  <si>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</si>
  <si>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</si>
  <si>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</si>
  <si>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</si>
  <si>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</si>
  <si>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</si>
  <si>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</si>
  <si>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</si>
  <si>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</si>
  <si>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</si>
  <si>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</si>
  <si>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</si>
  <si>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</si>
  <si>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</si>
  <si>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</si>
  <si>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</si>
  <si>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</si>
  <si>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</si>
  <si>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</si>
  <si>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</si>
  <si>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</si>
  <si>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</si>
  <si>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</si>
  <si>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</si>
  <si>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</si>
  <si>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</si>
  <si>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</si>
  <si>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</si>
  <si>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</si>
  <si>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</si>
  <si>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</si>
  <si>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</si>
  <si>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</si>
  <si>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</si>
  <si>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</si>
  <si>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</si>
  <si>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</si>
  <si>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</si>
  <si>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</si>
  <si>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</si>
  <si>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</si>
  <si>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</si>
  <si>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</si>
  <si>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</si>
  <si>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</si>
  <si>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</si>
  <si>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</si>
  <si>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</si>
  <si>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</si>
  <si>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</si>
  <si>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</si>
  <si>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</si>
  <si>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</si>
  <si>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</si>
  <si>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</si>
  <si>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</si>
  <si>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</si>
  <si>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</si>
  <si>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</si>
  <si>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</si>
  <si>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</si>
  <si>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</si>
  <si>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</si>
  <si>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</si>
  <si>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</si>
  <si>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</si>
  <si>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</si>
  <si>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</si>
  <si>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</si>
  <si>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</si>
  <si>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</si>
  <si>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</si>
  <si>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</si>
  <si>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</si>
  <si>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</si>
  <si>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</si>
  <si>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</si>
  <si>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</si>
  <si>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</si>
  <si>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</si>
  <si>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</si>
  <si>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</si>
  <si>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</si>
  <si>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</si>
  <si>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</si>
  <si>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</si>
  <si>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</si>
  <si>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</si>
  <si>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</si>
  <si>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</si>
  <si>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</si>
  <si>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</si>
  <si>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</si>
  <si>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</si>
  <si>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</si>
  <si>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</si>
  <si>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</si>
  <si>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</si>
  <si>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</si>
  <si>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</si>
  <si>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</si>
  <si>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</si>
  <si>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</si>
  <si>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</si>
  <si>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</si>
  <si>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</si>
  <si>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</si>
  <si>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</si>
  <si>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</si>
  <si>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</si>
  <si>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</si>
  <si>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</si>
  <si>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</si>
  <si>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</si>
  <si>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</si>
  <si>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</si>
  <si>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</si>
  <si>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</si>
  <si>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</si>
  <si>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</si>
  <si>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</si>
  <si>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</si>
  <si>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</si>
  <si>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</si>
  <si>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</si>
  <si>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</si>
  <si>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</si>
  <si>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</si>
  <si>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</si>
  <si>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</si>
  <si>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</si>
  <si>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</si>
  <si>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</si>
  <si>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</si>
  <si>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</si>
  <si>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</si>
  <si>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</si>
  <si>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</si>
  <si>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</si>
  <si>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</si>
  <si>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</si>
  <si>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</si>
  <si>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</si>
  <si>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</si>
  <si>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</si>
  <si>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</si>
  <si>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</si>
  <si>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</si>
  <si>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</si>
  <si>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</si>
  <si>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</si>
  <si>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</si>
  <si>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</si>
  <si>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</si>
  <si>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</si>
  <si>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</si>
  <si>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</si>
  <si>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</si>
  <si>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</si>
  <si>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</si>
  <si>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</si>
  <si>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</si>
  <si>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</si>
  <si>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</si>
  <si>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</si>
  <si>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</si>
  <si>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</si>
  <si>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</si>
  <si>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</si>
  <si>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</si>
  <si>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</si>
  <si>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</si>
  <si>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</si>
  <si>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</si>
  <si>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</si>
  <si>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</si>
  <si>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</si>
  <si>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</si>
  <si>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</si>
  <si>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</si>
  <si>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</si>
  <si>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</si>
  <si>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</si>
  <si>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</si>
  <si>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</si>
  <si>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</si>
  <si>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</si>
  <si>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</si>
  <si>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</si>
  <si>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</si>
  <si>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</si>
  <si>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</si>
  <si>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</si>
  <si>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</si>
  <si>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</si>
  <si>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</si>
  <si>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</si>
  <si>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</si>
  <si>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</si>
  <si>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</si>
  <si>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</si>
  <si>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</si>
  <si>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</si>
  <si>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</si>
  <si>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</si>
  <si>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</si>
  <si>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</si>
  <si>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</si>
  <si>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</si>
  <si>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</si>
  <si>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</si>
  <si>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</si>
  <si>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</si>
  <si>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</si>
  <si>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</si>
  <si>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</si>
  <si>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</si>
  <si>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</si>
  <si>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</si>
  <si>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</si>
  <si>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</si>
  <si>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</si>
  <si>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</si>
  <si>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</si>
  <si>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</si>
  <si>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</si>
  <si>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</si>
  <si>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</si>
  <si>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</si>
  <si>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</si>
  <si>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</si>
  <si>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</si>
  <si>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</si>
  <si>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</si>
  <si>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</si>
  <si>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</si>
  <si>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</si>
  <si>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</si>
  <si>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</si>
  <si>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</si>
  <si>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</si>
  <si>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</si>
  <si>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</si>
  <si>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</si>
  <si>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</si>
  <si>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</si>
  <si>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</si>
  <si>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</si>
  <si>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</si>
  <si>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</si>
  <si>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</si>
  <si>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</si>
  <si>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</si>
  <si>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</si>
  <si>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</si>
  <si>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</si>
  <si>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</si>
  <si>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</si>
  <si>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</si>
  <si>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</si>
  <si>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</si>
  <si>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</si>
  <si>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</si>
  <si>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</si>
  <si>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</si>
  <si>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</si>
  <si>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</si>
  <si>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</si>
  <si>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</si>
  <si>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</si>
  <si>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</si>
  <si>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</si>
  <si>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</si>
  <si>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</si>
  <si>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</si>
  <si>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</si>
  <si>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</si>
  <si>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</si>
  <si>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</si>
  <si>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</si>
  <si>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</si>
  <si>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</si>
  <si>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</si>
  <si>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</si>
  <si>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</si>
  <si>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</si>
  <si>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</si>
  <si>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</si>
  <si>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</si>
  <si>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</si>
  <si>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</si>
  <si>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</si>
  <si>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</si>
  <si>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</si>
  <si>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</si>
  <si>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</si>
  <si>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</si>
  <si>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</si>
  <si>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</si>
  <si>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</si>
  <si>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</si>
  <si>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</si>
  <si>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</si>
  <si>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</si>
  <si>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</si>
  <si>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</si>
  <si>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</si>
  <si>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</si>
  <si>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</si>
  <si>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</si>
  <si>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</si>
  <si>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</si>
  <si>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</si>
  <si>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</si>
  <si>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</si>
  <si>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</si>
  <si>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</si>
  <si>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</si>
  <si>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</si>
  <si>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</si>
  <si>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</si>
  <si>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</si>
  <si>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</si>
  <si>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</si>
  <si>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</si>
  <si>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</si>
  <si>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</si>
  <si>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</si>
  <si>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</si>
  <si>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</si>
  <si>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</si>
  <si>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</si>
  <si>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</si>
  <si>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</si>
  <si>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</si>
  <si>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</si>
  <si>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</si>
  <si>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</si>
  <si>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</si>
  <si>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</si>
  <si>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</si>
  <si>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</si>
  <si>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</si>
  <si>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</si>
  <si>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</si>
  <si>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</si>
  <si>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</si>
  <si>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</si>
  <si>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</si>
  <si>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</si>
  <si>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</si>
  <si>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</si>
  <si>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</si>
  <si>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</si>
  <si>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</si>
  <si>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</si>
  <si>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</si>
  <si>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</si>
  <si>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</si>
  <si>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</si>
  <si>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</si>
  <si>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</si>
  <si>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</si>
  <si>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</si>
  <si>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</si>
  <si>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</si>
  <si>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</si>
  <si>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</si>
  <si>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</si>
  <si>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</si>
  <si>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</si>
  <si>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</si>
  <si>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</si>
  <si>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</si>
  <si>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</si>
  <si>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</si>
  <si>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</si>
  <si>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</si>
  <si>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</si>
  <si>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</si>
  <si>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</si>
  <si>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</si>
  <si>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</si>
  <si>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</si>
  <si>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</si>
  <si>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</si>
  <si>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</si>
  <si>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</si>
  <si>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</si>
  <si>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</si>
  <si>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</si>
  <si>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</si>
  <si>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</si>
  <si>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</si>
  <si>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</si>
  <si>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</si>
  <si>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</si>
  <si>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</si>
  <si>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</si>
  <si>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</si>
  <si>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</si>
  <si>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</si>
  <si>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</si>
  <si>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</si>
  <si>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</si>
  <si>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</si>
  <si>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</si>
  <si>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</si>
  <si>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</si>
  <si>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</si>
  <si>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</si>
  <si>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</si>
  <si>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</si>
  <si>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</si>
  <si>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</si>
  <si>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</si>
  <si>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</si>
  <si>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</si>
  <si>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</si>
  <si>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</si>
  <si>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</si>
  <si>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</si>
  <si>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</si>
  <si>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</si>
  <si>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</si>
  <si>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</si>
  <si>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</si>
  <si>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</si>
  <si>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</si>
  <si>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</si>
  <si>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</si>
  <si>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</si>
  <si>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</si>
  <si>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</si>
  <si>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</si>
  <si>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</si>
  <si>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</si>
  <si>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</si>
  <si>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</si>
  <si>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</si>
  <si>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</si>
  <si>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</si>
  <si>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</si>
  <si>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</si>
  <si>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</si>
  <si>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</si>
  <si>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</si>
  <si>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</si>
  <si>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</si>
  <si>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</si>
  <si>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</si>
  <si>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</si>
  <si>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</si>
  <si>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</si>
  <si>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</si>
  <si>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</si>
  <si>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</si>
  <si>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</si>
  <si>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</si>
  <si>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</si>
  <si>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</si>
  <si>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</si>
  <si>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</si>
  <si>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</si>
  <si>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</si>
  <si>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</si>
  <si>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</si>
  <si>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</si>
  <si>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</si>
  <si>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</si>
  <si>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</si>
  <si>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</si>
  <si>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</si>
  <si>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</si>
  <si>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</si>
  <si>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</si>
  <si>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</si>
  <si>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</si>
  <si>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</si>
  <si>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</si>
  <si>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</si>
  <si>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</si>
  <si>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</si>
  <si>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</si>
  <si>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</si>
  <si>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</si>
  <si>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</si>
  <si>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</si>
  <si>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</si>
  <si>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</si>
  <si>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</si>
  <si>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</si>
  <si>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</si>
  <si>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</si>
  <si>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</si>
  <si>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</si>
  <si>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</si>
  <si>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</si>
  <si>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</si>
  <si>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</si>
  <si>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</si>
  <si>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</si>
  <si>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</si>
  <si>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</si>
  <si>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</si>
  <si>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</si>
  <si>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</si>
  <si>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</si>
  <si>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</si>
  <si>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</si>
  <si>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</si>
  <si>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</si>
  <si>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</si>
  <si>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</si>
  <si>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</si>
  <si>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</si>
  <si>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</si>
  <si>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</si>
  <si>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</si>
  <si>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</si>
  <si>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</si>
  <si>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</si>
  <si>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</si>
  <si>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</si>
  <si>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</si>
  <si>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</si>
  <si>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</si>
  <si>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</si>
  <si>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</si>
  <si>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</si>
  <si>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</si>
  <si>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</si>
  <si>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</si>
  <si>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</si>
  <si>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</si>
  <si>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</si>
  <si>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</si>
  <si>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</si>
  <si>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</si>
  <si>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</si>
  <si>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</si>
  <si>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</si>
  <si>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</si>
  <si>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</si>
  <si>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</si>
  <si>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</si>
  <si>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</si>
  <si>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</si>
  <si>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</si>
  <si>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</si>
  <si>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</si>
  <si>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</si>
  <si>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</si>
  <si>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</si>
  <si>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</si>
  <si>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</si>
  <si>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</si>
  <si>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</si>
  <si>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</si>
  <si>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</si>
  <si>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</si>
  <si>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</si>
  <si>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</si>
  <si>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</si>
  <si>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</si>
  <si>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</si>
  <si>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</si>
  <si>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</si>
  <si>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</si>
  <si>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</si>
  <si>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</si>
  <si>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</si>
  <si>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</si>
  <si>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</si>
  <si>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</si>
  <si>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</si>
  <si>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</si>
  <si>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</si>
  <si>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</si>
  <si>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</si>
  <si>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</si>
  <si>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</si>
  <si>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</si>
  <si>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</si>
  <si>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</si>
  <si>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</si>
  <si>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</si>
  <si>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</si>
  <si>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</si>
  <si>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</si>
  <si>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</si>
  <si>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</si>
  <si>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</si>
  <si>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</si>
  <si>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</si>
  <si>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</si>
  <si>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</si>
  <si>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</si>
  <si>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</si>
  <si>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</si>
  <si>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</si>
  <si>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</si>
  <si>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</si>
  <si>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</si>
  <si>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</si>
  <si>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</si>
  <si>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</si>
  <si>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</si>
  <si>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</si>
  <si>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</si>
  <si>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</si>
  <si>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</si>
  <si>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</si>
  <si>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</si>
  <si>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</si>
  <si>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</si>
  <si>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</si>
  <si>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</si>
  <si>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</si>
  <si>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</si>
  <si>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</si>
  <si>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</si>
  <si>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</si>
  <si>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</si>
  <si>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</si>
  <si>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</si>
  <si>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</si>
  <si>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</si>
  <si>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</si>
  <si>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</si>
  <si>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</si>
  <si>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</si>
  <si>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</si>
  <si>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</si>
  <si>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</si>
  <si>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</si>
  <si>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</si>
  <si>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</si>
  <si>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</si>
  <si>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</si>
  <si>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</si>
  <si>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</si>
  <si>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</si>
  <si>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</si>
  <si>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</si>
  <si>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</si>
  <si>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</si>
  <si>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</si>
  <si>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</si>
  <si>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</si>
  <si>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</si>
  <si>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</si>
  <si>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</si>
  <si>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</si>
  <si>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</si>
  <si>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</si>
  <si>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</si>
  <si>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</si>
  <si>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</si>
  <si>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</si>
  <si>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</si>
  <si>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</si>
  <si>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</si>
  <si>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</si>
  <si>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</si>
  <si>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</si>
  <si>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</si>
  <si>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</si>
  <si>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</si>
  <si>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</si>
  <si>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</si>
  <si>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</si>
  <si>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</si>
  <si>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</si>
  <si>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</si>
  <si>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</si>
  <si>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</si>
  <si>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</si>
  <si>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</si>
  <si>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</si>
  <si>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</si>
  <si>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</si>
  <si>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</si>
  <si>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</si>
  <si>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</si>
  <si>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</si>
  <si>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</si>
  <si>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</si>
  <si>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</si>
  <si>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</si>
  <si>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</si>
  <si>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</si>
  <si>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</si>
  <si>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</si>
  <si>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</si>
  <si>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</si>
  <si>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</si>
  <si>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</si>
  <si>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</si>
  <si>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</si>
  <si>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</si>
  <si>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</si>
  <si>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</si>
  <si>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</si>
  <si>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</si>
  <si>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</si>
  <si>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</si>
  <si>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</si>
  <si>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</si>
  <si>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</si>
  <si>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</si>
  <si>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</si>
  <si>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</si>
  <si>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</si>
  <si>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</si>
  <si>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</si>
  <si>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</si>
  <si>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</si>
  <si>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</si>
  <si>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</si>
  <si>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</si>
  <si>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</si>
  <si>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</si>
  <si>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</si>
  <si>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</si>
  <si>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</si>
  <si>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</si>
  <si>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</si>
  <si>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</si>
  <si>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</si>
  <si>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</si>
  <si>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</si>
  <si>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</si>
  <si>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</si>
  <si>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</si>
  <si>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</si>
  <si>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</si>
  <si>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</si>
  <si>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</si>
  <si>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</si>
  <si>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</si>
  <si>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</si>
  <si>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</si>
  <si>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</si>
  <si>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</si>
  <si>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</si>
  <si>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</si>
  <si>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</si>
  <si>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</si>
  <si>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</si>
  <si>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</si>
  <si>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</si>
  <si>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</si>
  <si>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</si>
  <si>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</si>
  <si>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</si>
  <si>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</si>
  <si>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</si>
  <si>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</si>
  <si>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</si>
  <si>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</si>
  <si>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</si>
  <si>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</si>
  <si>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</si>
  <si>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</si>
  <si>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</si>
  <si>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</si>
  <si>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</si>
  <si>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</si>
  <si>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</si>
  <si>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</si>
  <si>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</si>
  <si>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</si>
  <si>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</si>
  <si>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</si>
  <si>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</si>
  <si>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</si>
  <si>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</si>
  <si>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</si>
  <si>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</si>
  <si>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</si>
  <si>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</si>
  <si>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</si>
  <si>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</si>
  <si>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</si>
  <si>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</si>
  <si>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</si>
  <si>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</si>
  <si>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</si>
  <si>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</si>
  <si>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</si>
  <si>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</si>
  <si>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</si>
  <si>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</si>
  <si>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</si>
  <si>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</si>
  <si>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</si>
  <si>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</si>
  <si>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</si>
  <si>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</si>
  <si>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</si>
  <si>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</si>
  <si>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</si>
  <si>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</si>
  <si>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</si>
  <si>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</si>
  <si>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</si>
  <si>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</si>
  <si>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</si>
  <si>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</si>
  <si>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</si>
  <si>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</si>
  <si>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</si>
  <si>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</si>
  <si>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</si>
  <si>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</si>
  <si>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</si>
  <si>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</si>
  <si>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</si>
  <si>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</si>
  <si>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</si>
  <si>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</si>
  <si>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</si>
  <si>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</si>
  <si>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</si>
  <si>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</si>
  <si>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</si>
  <si>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</si>
  <si>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</si>
  <si>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</si>
  <si>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</si>
  <si>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</si>
  <si>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</si>
  <si>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</si>
  <si>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</si>
  <si>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</si>
  <si>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</si>
  <si>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</si>
  <si>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</si>
  <si>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</si>
  <si>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</si>
  <si>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</si>
  <si>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</si>
  <si>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</si>
  <si>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</si>
  <si>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</si>
  <si>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</si>
  <si>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</si>
  <si>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</si>
  <si>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</si>
  <si>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</si>
  <si>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</si>
  <si>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</si>
  <si>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</si>
  <si>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</si>
  <si>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</si>
  <si>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</si>
  <si>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</si>
  <si>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</si>
  <si>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</si>
  <si>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</si>
  <si>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</si>
  <si>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</si>
  <si>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</si>
  <si>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</si>
  <si>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</si>
  <si>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</si>
  <si>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</si>
  <si>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</si>
  <si>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</si>
  <si>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</si>
  <si>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</si>
  <si>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</si>
  <si>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</si>
  <si>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</si>
  <si>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</si>
  <si>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</si>
  <si>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</si>
  <si>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</si>
  <si>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</si>
  <si>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</si>
  <si>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</si>
  <si>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</si>
  <si>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</si>
  <si>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</si>
  <si>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</si>
  <si>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</si>
  <si>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</si>
  <si>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</si>
  <si>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</si>
  <si>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</si>
  <si>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</si>
  <si>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</si>
  <si>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</si>
  <si>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</si>
  <si>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</si>
  <si>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</si>
  <si>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</si>
  <si>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</si>
  <si>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</si>
  <si>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</si>
  <si>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</si>
  <si>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</si>
  <si>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</si>
  <si>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</si>
  <si>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</si>
  <si>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</si>
  <si>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</si>
  <si>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</si>
  <si>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</si>
  <si>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</si>
  <si>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</si>
  <si>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</si>
  <si>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</si>
  <si>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</si>
  <si>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</si>
  <si>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</si>
  <si>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</si>
  <si>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</si>
  <si>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</si>
  <si>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</si>
  <si>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</si>
  <si>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</si>
  <si>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</si>
  <si>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</si>
  <si>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</si>
  <si>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</si>
  <si>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</si>
  <si>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</si>
  <si>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</si>
  <si>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</si>
  <si>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</si>
  <si>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</si>
  <si>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</si>
  <si>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</si>
  <si>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</si>
  <si>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</si>
  <si>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</si>
  <si>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</si>
  <si>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</si>
  <si>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</si>
  <si>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</si>
  <si>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</si>
  <si>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</si>
  <si>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</si>
  <si>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</si>
  <si>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</si>
  <si>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</si>
  <si>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</si>
  <si>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</si>
  <si>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</si>
  <si>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</si>
  <si>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</si>
  <si>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</si>
  <si>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</si>
  <si>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</si>
  <si>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</si>
  <si>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</si>
  <si>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</si>
  <si>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</si>
  <si>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</si>
  <si>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</si>
  <si>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</si>
  <si>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</si>
  <si>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</si>
  <si>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</si>
  <si>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</si>
  <si>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</si>
  <si>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</si>
  <si>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</si>
  <si>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</si>
  <si>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</si>
  <si>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</si>
  <si>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</si>
  <si>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</si>
  <si>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</si>
  <si>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</si>
  <si>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</si>
  <si>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</si>
  <si>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</si>
  <si>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</si>
  <si>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</si>
  <si>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</si>
  <si>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</si>
  <si>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</si>
  <si>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</si>
  <si>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</si>
  <si>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</si>
  <si>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</si>
  <si>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</si>
  <si>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</si>
  <si>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</si>
  <si>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</si>
  <si>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</si>
  <si>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</si>
  <si>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</si>
  <si>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</si>
  <si>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</si>
  <si>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</si>
  <si>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</si>
  <si>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</si>
  <si>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</si>
  <si>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</si>
  <si>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</si>
  <si>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</si>
  <si>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</si>
  <si>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</si>
  <si>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</si>
  <si>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</si>
  <si>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</si>
  <si>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</si>
  <si>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</si>
  <si>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</si>
  <si>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</si>
  <si>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</si>
  <si>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</si>
  <si>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</si>
  <si>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</si>
  <si>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</si>
  <si>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</si>
  <si>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</si>
  <si>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</si>
  <si>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</si>
  <si>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</si>
  <si>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</si>
  <si>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</si>
  <si>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</si>
  <si>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</si>
  <si>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</si>
  <si>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</si>
  <si>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</si>
  <si>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</si>
  <si>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</si>
  <si>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</si>
  <si>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</si>
  <si>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</si>
  <si>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</si>
  <si>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</si>
  <si>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</si>
  <si>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</si>
  <si>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</si>
  <si>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</si>
  <si>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</si>
  <si>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</si>
  <si>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</si>
  <si>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</si>
  <si>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</si>
  <si>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</si>
  <si>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</si>
  <si>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</si>
  <si>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</si>
  <si>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</si>
  <si>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</si>
  <si>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</si>
  <si>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</si>
  <si>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</si>
  <si>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</si>
  <si>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</si>
  <si>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</si>
  <si>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</si>
  <si>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</si>
  <si>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</si>
  <si>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</si>
  <si>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</si>
  <si>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</si>
  <si>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</si>
  <si>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</si>
  <si>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</si>
  <si>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</si>
  <si>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</si>
  <si>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</si>
  <si>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</si>
  <si>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</si>
  <si>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</si>
  <si>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</si>
  <si>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</si>
  <si>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</si>
  <si>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</si>
  <si>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</si>
  <si>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</si>
  <si>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</si>
  <si>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</si>
  <si>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</si>
  <si>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</si>
  <si>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</si>
  <si>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</si>
  <si>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</si>
  <si>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</si>
  <si>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</si>
  <si>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</si>
  <si>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</si>
  <si>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</si>
  <si>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</si>
  <si>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</si>
  <si>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</si>
  <si>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</si>
  <si>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</si>
  <si>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</si>
  <si>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</si>
  <si>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</si>
  <si>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</si>
  <si>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</si>
  <si>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</si>
  <si>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</si>
  <si>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</si>
  <si>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</si>
  <si>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</si>
  <si>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</si>
  <si>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</si>
  <si>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</si>
  <si>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</si>
  <si>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</si>
  <si>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</si>
  <si>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</si>
  <si>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</si>
  <si>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</si>
  <si>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</si>
  <si>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</si>
  <si>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</si>
  <si>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</si>
  <si>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</si>
  <si>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</si>
  <si>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</si>
  <si>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</si>
  <si>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</si>
  <si>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</si>
  <si>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</si>
  <si>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</si>
  <si>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</si>
  <si>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</si>
  <si>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</si>
  <si>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</si>
  <si>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</si>
  <si>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</si>
  <si>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</si>
  <si>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</si>
  <si>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</si>
  <si>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</si>
  <si>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</si>
  <si>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</si>
  <si>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</si>
  <si>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</si>
  <si>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</si>
  <si>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</si>
  <si>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</si>
  <si>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</si>
  <si>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</si>
  <si>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</si>
  <si>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</si>
  <si>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</si>
  <si>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</si>
  <si>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</si>
  <si>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</si>
  <si>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</si>
  <si>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</si>
  <si>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</si>
  <si>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</si>
  <si>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</si>
  <si>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</si>
  <si>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</si>
  <si>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</si>
  <si>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</si>
  <si>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</si>
  <si>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</si>
  <si>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</si>
  <si>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</si>
  <si>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</si>
  <si>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</si>
  <si>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</si>
  <si>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</si>
  <si>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</si>
  <si>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</si>
  <si>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</si>
  <si>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</si>
  <si>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</si>
  <si>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</si>
  <si>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</si>
  <si>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</si>
  <si>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</si>
  <si>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</si>
  <si>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</si>
  <si>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</si>
  <si>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</si>
  <si>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</si>
  <si>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</si>
  <si>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</si>
  <si>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</si>
  <si>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</si>
  <si>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</si>
  <si>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</si>
  <si>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</si>
  <si>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</si>
  <si>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</si>
  <si>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</si>
  <si>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</si>
  <si>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</si>
  <si>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</si>
  <si>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</si>
  <si>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</si>
  <si>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</si>
  <si>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</si>
  <si>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</si>
  <si>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</si>
  <si>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</si>
  <si>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</si>
  <si>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</si>
  <si>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</si>
  <si>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</si>
  <si>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</si>
  <si>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</si>
  <si>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</si>
  <si>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</si>
  <si>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</si>
  <si>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</si>
  <si>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</si>
  <si>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</si>
  <si>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</si>
  <si>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</si>
  <si>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</si>
  <si>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</si>
  <si>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</si>
  <si>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</si>
  <si>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</si>
  <si>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</si>
  <si>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</si>
  <si>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</si>
  <si>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</si>
  <si>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</si>
  <si>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</si>
  <si>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</si>
  <si>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</si>
  <si>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</si>
  <si>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</si>
  <si>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</si>
  <si>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</si>
  <si>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</si>
  <si>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</si>
  <si>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</si>
  <si>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</si>
  <si>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</si>
  <si>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</si>
  <si>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</si>
  <si>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</si>
  <si>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</si>
  <si>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</si>
  <si>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</si>
  <si>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</si>
  <si>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</si>
  <si>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</si>
  <si>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</si>
  <si>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</si>
  <si>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</si>
  <si>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</si>
  <si>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</si>
  <si>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</si>
  <si>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</si>
  <si>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</si>
  <si>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</si>
  <si>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</si>
  <si>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</si>
  <si>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</si>
  <si>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</si>
  <si>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</si>
  <si>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</si>
  <si>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</si>
  <si>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</si>
  <si>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</si>
  <si>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</si>
  <si>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</si>
  <si>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</si>
  <si>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</si>
  <si>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</si>
  <si>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</si>
  <si>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</si>
  <si>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</si>
  <si>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</si>
  <si>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</si>
  <si>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</si>
  <si>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</si>
  <si>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</si>
  <si>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</si>
  <si>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</si>
  <si>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</si>
  <si>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</si>
  <si>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</si>
  <si>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</si>
  <si>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</si>
  <si>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</si>
  <si>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</si>
  <si>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</si>
  <si>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</si>
  <si>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</si>
  <si>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</si>
  <si>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</si>
  <si>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</si>
  <si>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</si>
  <si>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</si>
  <si>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</si>
  <si>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</si>
  <si>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</si>
  <si>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</si>
  <si>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</si>
  <si>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</si>
  <si>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</si>
  <si>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</si>
  <si>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</si>
  <si>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</si>
  <si>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</si>
  <si>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</si>
  <si>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</si>
  <si>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</si>
  <si>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</si>
  <si>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</si>
  <si>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</si>
  <si>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</si>
  <si>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</si>
  <si>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</si>
  <si>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</si>
  <si>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</si>
  <si>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</si>
  <si>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</si>
  <si>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</si>
  <si>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</si>
  <si>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</si>
  <si>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</si>
  <si>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</si>
  <si>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</si>
  <si>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</si>
  <si>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</si>
  <si>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</si>
  <si>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</si>
  <si>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</si>
  <si>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</si>
  <si>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</si>
  <si>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</si>
  <si>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</si>
  <si>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</si>
  <si>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</si>
  <si>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</si>
  <si>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</si>
  <si>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</si>
  <si>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</si>
  <si>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</si>
  <si>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</si>
  <si>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</si>
  <si>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</si>
  <si>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</si>
  <si>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</si>
  <si>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</si>
  <si>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</si>
  <si>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</si>
  <si>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</si>
  <si>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</si>
  <si>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</si>
  <si>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</si>
  <si>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</si>
  <si>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</si>
  <si>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</si>
  <si>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</si>
  <si>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</si>
  <si>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</si>
  <si>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</si>
  <si>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</si>
  <si>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</si>
  <si>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</si>
  <si>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</si>
  <si>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</si>
  <si>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</si>
  <si>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</si>
  <si>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</si>
  <si>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</si>
  <si>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</si>
  <si>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</si>
  <si>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</si>
  <si>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</si>
  <si>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</si>
  <si>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</si>
  <si>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</si>
  <si>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</si>
  <si>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</si>
  <si>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</si>
  <si>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</si>
  <si>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</si>
  <si>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</si>
  <si>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</si>
  <si>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</si>
  <si>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</si>
  <si>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</si>
  <si>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</si>
  <si>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</si>
  <si>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</si>
  <si>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</si>
  <si>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</si>
  <si>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</si>
  <si>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</si>
  <si>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</si>
  <si>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</si>
  <si>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</si>
  <si>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</si>
  <si>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</si>
  <si>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</si>
  <si>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</si>
  <si>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</si>
  <si>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</si>
  <si>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</si>
  <si>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</si>
  <si>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</si>
  <si>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</si>
  <si>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</si>
  <si>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</si>
  <si>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</si>
  <si>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</si>
  <si>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</si>
  <si>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</si>
  <si>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</si>
  <si>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</si>
  <si>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</si>
  <si>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</si>
  <si>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</si>
  <si>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</si>
  <si>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</si>
  <si>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</si>
  <si>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</si>
  <si>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</si>
  <si>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</si>
  <si>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</si>
  <si>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</si>
  <si>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</si>
  <si>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</si>
  <si>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</si>
  <si>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</si>
  <si>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</si>
  <si>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</si>
  <si>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</si>
  <si>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</si>
  <si>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</si>
  <si>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</si>
  <si>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</si>
  <si>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</si>
  <si>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</si>
  <si>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</si>
  <si>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</si>
  <si>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</si>
  <si>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</si>
  <si>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</si>
  <si>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</si>
  <si>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</si>
  <si>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</si>
  <si>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</si>
  <si>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</si>
  <si>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</si>
  <si>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</si>
  <si>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</si>
  <si>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</si>
  <si>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</si>
  <si>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</si>
  <si>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</si>
  <si>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</si>
  <si>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</si>
  <si>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</si>
  <si>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</si>
  <si>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</si>
  <si>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</si>
  <si>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</si>
  <si>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</si>
  <si>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</si>
  <si>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</si>
  <si>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</si>
  <si>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</si>
  <si>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</si>
  <si>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</si>
  <si>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</si>
  <si>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</si>
  <si>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</si>
  <si>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</si>
  <si>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</si>
  <si>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</si>
  <si>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</si>
  <si>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</si>
  <si>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</si>
  <si>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</si>
  <si>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</si>
  <si>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</si>
  <si>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</si>
  <si>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</si>
  <si>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</si>
  <si>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</si>
  <si>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</si>
  <si>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</si>
  <si>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</si>
  <si>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</si>
  <si>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</si>
  <si>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</si>
  <si>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</si>
  <si>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</si>
  <si>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</si>
  <si>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</si>
  <si>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</si>
  <si>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</si>
  <si>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</si>
  <si>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</si>
  <si>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</si>
  <si>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</si>
  <si>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</si>
  <si>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</si>
  <si>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</si>
  <si>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</si>
  <si>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</si>
  <si>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</si>
  <si>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</si>
  <si>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</si>
  <si>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</si>
  <si>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</si>
  <si>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</si>
  <si>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</si>
  <si>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</si>
  <si>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</si>
  <si>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</si>
  <si>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</si>
  <si>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</si>
  <si>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</si>
  <si>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</si>
  <si>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</si>
  <si>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</si>
  <si>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</si>
  <si>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</si>
  <si>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</si>
  <si>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</si>
  <si>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</si>
  <si>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</si>
  <si>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</si>
  <si>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</si>
  <si>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</si>
  <si>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</si>
  <si>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</si>
  <si>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</si>
  <si>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</si>
  <si>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</si>
  <si>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</si>
  <si>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</si>
  <si>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</si>
  <si>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</si>
  <si>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</si>
  <si>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</si>
  <si>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</si>
  <si>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</si>
  <si>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</si>
  <si>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</si>
  <si>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</si>
  <si>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</si>
  <si>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</si>
  <si>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</si>
  <si>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</si>
  <si>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</si>
  <si>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</si>
  <si>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</si>
  <si>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</si>
  <si>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</si>
  <si>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</si>
  <si>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</si>
  <si>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</si>
  <si>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</si>
  <si>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</si>
  <si>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</si>
  <si>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</si>
  <si>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</si>
  <si>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</si>
  <si>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</si>
  <si>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</si>
  <si>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</si>
  <si>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</si>
  <si>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</si>
  <si>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</si>
  <si>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</si>
  <si>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</si>
  <si>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</si>
  <si>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</si>
  <si>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</si>
  <si>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</si>
  <si>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</si>
  <si>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</si>
  <si>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</si>
  <si>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</si>
  <si>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</si>
  <si>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</si>
  <si>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</si>
  <si>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</si>
  <si>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</si>
  <si>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</si>
  <si>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</si>
  <si>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</si>
  <si>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</si>
  <si>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</si>
  <si>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</si>
  <si>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</si>
  <si>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</si>
  <si>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</si>
  <si>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</si>
  <si>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</si>
  <si>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</si>
  <si>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</si>
  <si>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</si>
  <si>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</si>
  <si>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</si>
  <si>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</si>
  <si>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</si>
  <si>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</si>
  <si>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</si>
  <si>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</si>
  <si>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</si>
  <si>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</si>
  <si>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</si>
  <si>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</si>
  <si>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</si>
  <si>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</si>
  <si>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</si>
  <si>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</si>
  <si>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</si>
  <si>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</si>
  <si>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</si>
  <si>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</si>
  <si>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</si>
  <si>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</si>
  <si>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</si>
  <si>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</si>
  <si>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</si>
  <si>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</si>
  <si>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</si>
  <si>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</si>
  <si>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</si>
  <si>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</si>
  <si>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</si>
  <si>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</si>
  <si>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</si>
  <si>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</si>
  <si>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</si>
  <si>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</si>
  <si>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</si>
  <si>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</si>
  <si>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</si>
  <si>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</si>
  <si>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</si>
  <si>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</si>
  <si>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</si>
  <si>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</si>
  <si>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</si>
  <si>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</si>
  <si>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</si>
  <si>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</si>
  <si>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</si>
  <si>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</si>
  <si>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</si>
  <si>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</si>
  <si>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</si>
  <si>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</si>
  <si>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</si>
  <si>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</si>
  <si>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</si>
  <si>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</si>
  <si>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</si>
  <si>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</si>
  <si>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</si>
  <si>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</si>
  <si>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</si>
  <si>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</si>
  <si>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</si>
  <si>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</si>
  <si>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</si>
  <si>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</si>
  <si>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</si>
  <si>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</si>
  <si>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</si>
  <si>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</si>
  <si>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</si>
  <si>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</si>
  <si>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</si>
  <si>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</si>
  <si>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</si>
  <si>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</si>
  <si>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</si>
  <si>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</si>
  <si>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</si>
  <si>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</si>
  <si>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</si>
  <si>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</si>
  <si>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</si>
  <si>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</si>
  <si>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</si>
  <si>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</si>
  <si>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</si>
  <si>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</si>
  <si>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</si>
  <si>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</si>
  <si>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</si>
  <si>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</si>
  <si>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</si>
  <si>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</si>
  <si>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</si>
  <si>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</si>
  <si>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</si>
  <si>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</si>
  <si>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</si>
  <si>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</si>
  <si>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</si>
  <si>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</si>
  <si>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</si>
  <si>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</si>
  <si>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</si>
  <si>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</si>
  <si>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</si>
  <si>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</si>
  <si>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</si>
  <si>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</si>
  <si>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</si>
  <si>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</si>
  <si>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</si>
  <si>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</si>
  <si>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</si>
  <si>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</si>
  <si>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</si>
  <si>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</si>
  <si>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</si>
  <si>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</si>
  <si>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</si>
  <si>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</si>
  <si>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</si>
  <si>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</si>
  <si>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</si>
  <si>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</si>
  <si>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</si>
  <si>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</si>
  <si>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</si>
  <si>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</si>
  <si>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</si>
  <si>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</si>
  <si>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</si>
  <si>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</si>
  <si>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</si>
  <si>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</si>
  <si>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</si>
  <si>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</si>
  <si>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</si>
  <si>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</si>
  <si>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</si>
  <si>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</si>
  <si>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</si>
  <si>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</si>
  <si>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</si>
  <si>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</si>
  <si>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</si>
  <si>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</si>
  <si>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</si>
  <si>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</si>
  <si>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</si>
  <si>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</si>
  <si>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</si>
  <si>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</si>
  <si>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</si>
  <si>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</si>
  <si>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</si>
  <si>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</si>
  <si>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</si>
  <si>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</si>
  <si>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</si>
  <si>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</si>
  <si>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</si>
  <si>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</si>
  <si>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</si>
  <si>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</si>
  <si>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</si>
  <si>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</si>
  <si>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</si>
  <si>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</si>
  <si>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</si>
  <si>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</si>
  <si>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</si>
  <si>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</si>
  <si>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</si>
  <si>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</si>
  <si>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</si>
  <si>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</si>
  <si>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</si>
  <si>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</si>
  <si>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</si>
  <si>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</si>
  <si>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</si>
  <si>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</si>
  <si>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</si>
  <si>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</si>
  <si>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</si>
  <si>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</si>
  <si>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</si>
  <si>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</si>
  <si>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</si>
  <si>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</si>
  <si>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</si>
  <si>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</si>
  <si>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</si>
  <si>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</si>
  <si>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</si>
  <si>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</si>
  <si>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</si>
  <si>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</si>
  <si>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</si>
  <si>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</si>
  <si>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</si>
  <si>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</si>
  <si>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</si>
  <si>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</si>
  <si>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</si>
  <si>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</si>
  <si>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</si>
  <si>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</si>
  <si>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</si>
  <si>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</si>
  <si>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</si>
  <si>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</si>
  <si>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</si>
  <si>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</si>
  <si>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</si>
  <si>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</si>
  <si>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</si>
  <si>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</si>
  <si>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</si>
  <si>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</si>
  <si>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</si>
  <si>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</si>
  <si>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</si>
  <si>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</si>
  <si>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</si>
  <si>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</si>
  <si>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</si>
  <si>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</si>
  <si>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</si>
  <si>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</si>
  <si>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</si>
  <si>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</si>
  <si>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</si>
  <si>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</si>
  <si>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</si>
  <si>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</si>
  <si>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</si>
  <si>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</si>
  <si>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</si>
  <si>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</si>
  <si>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</si>
  <si>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</si>
  <si>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</si>
  <si>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</si>
  <si>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</si>
  <si>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</si>
  <si>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</si>
  <si>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</si>
  <si>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</si>
  <si>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</si>
  <si>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</si>
  <si>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</si>
  <si>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</si>
  <si>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</si>
  <si>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</si>
  <si>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</si>
  <si>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</si>
  <si>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</si>
  <si>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</si>
  <si>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</si>
  <si>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</si>
  <si>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</si>
  <si>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</si>
  <si>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</si>
  <si>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</si>
  <si>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</si>
  <si>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</si>
  <si>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</si>
  <si>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</si>
  <si>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</si>
  <si>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</si>
  <si>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</si>
  <si>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</si>
  <si>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</si>
  <si>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</si>
  <si>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</si>
  <si>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</si>
  <si>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</si>
  <si>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</si>
  <si>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</si>
  <si>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</si>
  <si>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</si>
  <si>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</si>
  <si>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</si>
  <si>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</si>
  <si>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</si>
  <si>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</si>
  <si>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</si>
  <si>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</si>
  <si>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</si>
  <si>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</si>
  <si>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</si>
  <si>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</si>
  <si>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</si>
  <si>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</si>
  <si>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</si>
  <si>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</si>
  <si>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</si>
  <si>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</si>
  <si>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</si>
  <si>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</si>
  <si>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</si>
  <si>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</si>
  <si>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</si>
  <si>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</si>
  <si>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</si>
  <si>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</si>
  <si>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</si>
  <si>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</si>
  <si>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</si>
  <si>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</si>
  <si>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</si>
  <si>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</si>
  <si>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</si>
  <si>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</si>
  <si>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</si>
  <si>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</si>
  <si>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</si>
  <si>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</si>
  <si>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</si>
  <si>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</si>
  <si>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</si>
  <si>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</si>
  <si>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</si>
  <si>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</si>
  <si>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</si>
  <si>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</si>
  <si>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</si>
  <si>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</si>
  <si>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</si>
  <si>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</si>
  <si>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</si>
  <si>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</si>
  <si>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</si>
  <si>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</si>
  <si>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</si>
  <si>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</si>
  <si>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</si>
  <si>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</si>
  <si>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</si>
  <si>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</si>
  <si>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</si>
  <si>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</si>
  <si>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</si>
  <si>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</si>
  <si>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</si>
  <si>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</si>
  <si>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</si>
  <si>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</si>
  <si>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</si>
  <si>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</si>
  <si>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</si>
  <si>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</si>
  <si>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</si>
  <si>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</si>
  <si>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</si>
  <si>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</si>
  <si>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</si>
  <si>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</si>
  <si>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</si>
  <si>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</si>
  <si>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</si>
  <si>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</si>
  <si>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</si>
  <si>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</si>
  <si>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</si>
  <si>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</si>
  <si>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</si>
  <si>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</si>
  <si>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</si>
  <si>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</si>
  <si>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</si>
  <si>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</si>
  <si>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</si>
  <si>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</si>
  <si>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</si>
  <si>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</si>
  <si>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</si>
  <si>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</si>
  <si>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</si>
  <si>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</si>
  <si>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</si>
  <si>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</si>
  <si>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</si>
  <si>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</si>
  <si>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</si>
  <si>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</si>
  <si>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</si>
  <si>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</si>
  <si>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</si>
  <si>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</si>
  <si>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</si>
  <si>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</si>
  <si>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</si>
  <si>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</si>
  <si>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</si>
  <si>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</si>
  <si>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</si>
  <si>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</si>
  <si>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</si>
  <si>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</si>
  <si>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</si>
  <si>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</si>
  <si>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</si>
  <si>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</si>
  <si>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</si>
  <si>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</si>
  <si>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</si>
  <si>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</si>
  <si>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</si>
  <si>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</si>
  <si>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</si>
  <si>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</si>
  <si>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</si>
  <si>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</si>
  <si>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</si>
  <si>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</si>
  <si>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</si>
  <si>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</si>
  <si>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</si>
  <si>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</si>
  <si>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</si>
  <si>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</si>
  <si>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</si>
  <si>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</si>
  <si>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</si>
  <si>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</si>
  <si>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</si>
  <si>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</si>
  <si>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</si>
  <si>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</si>
  <si>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</si>
  <si>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</si>
  <si>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</si>
  <si>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</si>
  <si>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</si>
  <si>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</si>
  <si>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</si>
  <si>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</si>
  <si>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</si>
  <si>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</si>
  <si>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</si>
  <si>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</si>
  <si>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</si>
  <si>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</si>
  <si>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</si>
  <si>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</si>
  <si>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</si>
  <si>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</si>
  <si>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</si>
  <si>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</si>
  <si>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</si>
  <si>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</si>
  <si>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</si>
  <si>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</si>
  <si>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</si>
  <si>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</si>
  <si>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</si>
  <si>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</si>
  <si>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</si>
  <si>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</si>
  <si>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</si>
  <si>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</si>
  <si>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</si>
  <si>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</si>
  <si>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</si>
  <si>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</si>
  <si>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</si>
  <si>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</si>
  <si>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</si>
  <si>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</si>
  <si>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</si>
  <si>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</si>
  <si>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</si>
  <si>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</si>
  <si>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</si>
  <si>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</si>
  <si>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</si>
  <si>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</si>
  <si>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</si>
  <si>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</si>
  <si>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</si>
  <si>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</si>
  <si>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</si>
  <si>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</si>
  <si>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</si>
  <si>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</si>
  <si>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</si>
  <si>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</si>
  <si>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</si>
  <si>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</si>
  <si>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</si>
  <si>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</si>
  <si>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</si>
  <si>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</si>
  <si>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</si>
  <si>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</si>
  <si>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</si>
  <si>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</si>
  <si>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</si>
  <si>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</si>
  <si>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</si>
  <si>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</si>
  <si>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</si>
  <si>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</si>
  <si>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</si>
  <si>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</si>
  <si>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</si>
  <si>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</si>
  <si>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</si>
  <si>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</si>
  <si>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</si>
  <si>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</si>
  <si>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</si>
  <si>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</si>
  <si>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</si>
  <si>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</si>
  <si>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</si>
  <si>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</si>
  <si>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</si>
  <si>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</si>
  <si>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</si>
  <si>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</si>
  <si>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</si>
  <si>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</si>
  <si>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</si>
  <si>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</si>
  <si>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</si>
  <si>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</si>
  <si>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</si>
  <si>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</si>
  <si>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</si>
  <si>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</si>
  <si>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</si>
  <si>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</si>
  <si>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</si>
  <si>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</si>
  <si>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</si>
  <si>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</si>
  <si>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</si>
  <si>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</si>
  <si>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</si>
  <si>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</si>
  <si>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</si>
  <si>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</si>
  <si>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</si>
  <si>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</si>
  <si>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</si>
  <si>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</si>
  <si>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</si>
  <si>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</si>
  <si>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</si>
  <si>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</si>
  <si>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</si>
  <si>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</si>
  <si>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</si>
  <si>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</si>
  <si>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</si>
  <si>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</si>
  <si>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</si>
  <si>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</si>
  <si>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</si>
  <si>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</si>
  <si>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</si>
  <si>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</si>
  <si>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</si>
  <si>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</si>
  <si>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</si>
  <si>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</si>
  <si>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</si>
  <si>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</si>
  <si>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</si>
  <si>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</si>
  <si>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</si>
  <si>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</si>
  <si>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</si>
  <si>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</si>
  <si>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</si>
  <si>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</si>
  <si>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</si>
  <si>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</si>
  <si>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</si>
  <si>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</si>
  <si>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</si>
  <si>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</si>
  <si>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</si>
  <si>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</si>
  <si>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</si>
  <si>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</si>
  <si>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</si>
  <si>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</si>
  <si>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</si>
  <si>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</si>
  <si>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</si>
  <si>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</si>
  <si>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</si>
  <si>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</si>
  <si>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</si>
  <si>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</si>
  <si>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</si>
  <si>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</si>
  <si>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</si>
  <si>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</si>
  <si>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</si>
  <si>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</si>
  <si>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</si>
  <si>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</si>
  <si>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</si>
  <si>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</si>
  <si>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</si>
  <si>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</si>
  <si>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</si>
  <si>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</si>
  <si>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</si>
  <si>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</si>
  <si>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</si>
  <si>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</si>
  <si>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</si>
  <si>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</si>
  <si>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</si>
  <si>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</si>
  <si>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</si>
  <si>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</si>
  <si>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</si>
  <si>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</si>
  <si>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</si>
  <si>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</si>
  <si>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</si>
  <si>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</si>
  <si>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</si>
  <si>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</si>
  <si>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</si>
  <si>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</si>
  <si>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</si>
  <si>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</si>
  <si>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</si>
  <si>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</si>
  <si>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</si>
  <si>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</si>
  <si>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</si>
  <si>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</si>
  <si>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</si>
  <si>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</si>
  <si>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</si>
  <si>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</si>
  <si>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</si>
  <si>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</si>
  <si>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</si>
  <si>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</si>
  <si>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</si>
  <si>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</si>
  <si>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</si>
  <si>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</si>
  <si>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</si>
  <si>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</si>
  <si>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</si>
  <si>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</si>
  <si>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</si>
  <si>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</si>
  <si>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</si>
  <si>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</si>
  <si>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</si>
  <si>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</si>
  <si>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</si>
  <si>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</si>
  <si>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</si>
  <si>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</si>
  <si>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</si>
  <si>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</si>
  <si>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</si>
  <si>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</si>
  <si>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</si>
  <si>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</si>
  <si>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</si>
  <si>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</si>
  <si>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</si>
  <si>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</si>
  <si>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</si>
  <si>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</si>
  <si>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</si>
  <si>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</si>
  <si>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</si>
  <si>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</si>
  <si>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</si>
  <si>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</si>
  <si>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</si>
  <si>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</si>
  <si>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</si>
  <si>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</si>
  <si>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</si>
  <si>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</si>
  <si>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</si>
  <si>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</si>
  <si>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</si>
  <si>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</si>
  <si>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</si>
  <si>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</si>
  <si>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</si>
  <si>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</si>
  <si>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</si>
  <si>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</si>
  <si>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</si>
  <si>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</si>
  <si>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</si>
  <si>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</si>
  <si>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</si>
  <si>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</si>
  <si>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</si>
  <si>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</si>
  <si>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</si>
  <si>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</si>
  <si>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</si>
  <si>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</si>
  <si>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</si>
  <si>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</si>
  <si>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</si>
  <si>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</si>
  <si>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</si>
  <si>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</si>
  <si>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</si>
  <si>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</si>
  <si>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</si>
  <si>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</si>
  <si>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</si>
  <si>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</si>
  <si>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</si>
  <si>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</si>
  <si>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</si>
  <si>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</si>
  <si>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</si>
  <si>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</si>
  <si>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</si>
  <si>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</si>
  <si>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</si>
  <si>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</si>
  <si>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</si>
  <si>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</si>
  <si>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</si>
  <si>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</si>
  <si>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</si>
  <si>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</si>
  <si>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</si>
  <si>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</si>
  <si>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</si>
  <si>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</si>
  <si>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</si>
  <si>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</si>
  <si>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</si>
  <si>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</si>
  <si>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</si>
  <si>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</si>
  <si>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</si>
  <si>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</si>
  <si>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</si>
  <si>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</si>
  <si>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</si>
  <si>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</si>
  <si>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</si>
  <si>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</si>
  <si>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</si>
  <si>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</si>
  <si>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</si>
  <si>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</si>
  <si>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</si>
  <si>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</si>
  <si>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</si>
  <si>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</si>
  <si>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</si>
  <si>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</si>
  <si>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</si>
  <si>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</si>
  <si>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</si>
  <si>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</si>
  <si>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</si>
  <si>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</si>
  <si>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</si>
  <si>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</si>
  <si>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</si>
  <si>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</si>
  <si>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</si>
  <si>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</si>
  <si>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</si>
  <si>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</si>
  <si>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</si>
  <si>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</si>
  <si>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</si>
  <si>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</si>
  <si>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</si>
  <si>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</si>
  <si>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</si>
  <si>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</si>
  <si>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</si>
  <si>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</si>
  <si>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</si>
  <si>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</si>
  <si>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</si>
  <si>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</si>
  <si>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</si>
  <si>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</si>
  <si>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</si>
  <si>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</si>
  <si>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</si>
  <si>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</si>
  <si>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</si>
  <si>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</si>
  <si>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</si>
  <si>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</si>
  <si>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</si>
  <si>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</si>
  <si>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</si>
  <si>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</si>
  <si>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</si>
  <si>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</si>
  <si>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</si>
  <si>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</si>
  <si>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</si>
  <si>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</si>
  <si>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</si>
  <si>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</si>
  <si>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</si>
  <si>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</si>
  <si>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</si>
  <si>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</si>
  <si>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</si>
  <si>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</si>
  <si>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</si>
  <si>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</si>
  <si>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</si>
  <si>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</si>
  <si>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</si>
  <si>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</si>
  <si>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</si>
  <si>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</si>
  <si>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</si>
  <si>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</si>
  <si>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</si>
  <si>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</si>
  <si>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</si>
  <si>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</si>
  <si>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</si>
  <si>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</si>
  <si>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</si>
  <si>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</si>
  <si>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</si>
  <si>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</si>
  <si>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</si>
  <si>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</si>
  <si>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</si>
  <si>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</si>
  <si>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</si>
  <si>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</si>
  <si>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</si>
  <si>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</si>
  <si>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</si>
  <si>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</si>
  <si>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</si>
  <si>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</si>
  <si>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</si>
  <si>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</si>
  <si>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</si>
  <si>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</si>
  <si>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</si>
  <si>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</si>
  <si>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</si>
  <si>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</si>
  <si>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</si>
  <si>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</si>
  <si>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</si>
  <si>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</si>
  <si>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</si>
  <si>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</si>
  <si>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</si>
  <si>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</si>
  <si>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</si>
  <si>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</si>
  <si>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</si>
  <si>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</si>
  <si>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</si>
  <si>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</si>
  <si>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</si>
  <si>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</si>
  <si>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</si>
  <si>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</si>
  <si>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</si>
  <si>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</si>
  <si>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</si>
  <si>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</si>
  <si>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</si>
  <si>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</si>
  <si>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</si>
  <si>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</si>
  <si>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</si>
  <si>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</si>
  <si>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</si>
  <si>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</si>
  <si>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</si>
  <si>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</si>
  <si>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</si>
  <si>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</si>
  <si>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</si>
  <si>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</si>
  <si>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</si>
  <si>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</si>
  <si>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</si>
  <si>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</si>
  <si>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</si>
  <si>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</si>
  <si>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</si>
  <si>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</si>
  <si>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</si>
  <si>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</si>
  <si>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</si>
  <si>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</si>
  <si>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</si>
  <si>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</si>
  <si>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</si>
  <si>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</si>
  <si>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</si>
  <si>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</si>
  <si>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</si>
  <si>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</si>
  <si>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</si>
  <si>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</si>
  <si>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</si>
  <si>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</si>
  <si>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</si>
  <si>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</si>
  <si>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</si>
  <si>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</si>
  <si>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</si>
  <si>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</si>
  <si>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</si>
  <si>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</si>
  <si>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</si>
  <si>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</si>
  <si>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</si>
  <si>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</si>
  <si>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</si>
  <si>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</si>
  <si>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</si>
  <si>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</si>
  <si>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</si>
  <si>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</si>
  <si>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</si>
  <si>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</si>
  <si>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</si>
  <si>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</si>
  <si>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</si>
  <si>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</si>
  <si>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</si>
  <si>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</si>
  <si>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</si>
  <si>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</si>
  <si>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</si>
  <si>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</si>
  <si>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</si>
  <si>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</si>
  <si>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</si>
  <si>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</si>
  <si>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</si>
  <si>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</si>
  <si>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</si>
  <si>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</si>
  <si>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</si>
  <si>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</si>
  <si>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</si>
  <si>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</si>
  <si>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</si>
  <si>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</si>
  <si>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</si>
  <si>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</si>
  <si>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</si>
  <si>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</si>
  <si>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</si>
  <si>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</si>
  <si>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</si>
  <si>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</si>
  <si>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</si>
  <si>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</si>
  <si>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</si>
  <si>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</si>
  <si>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</si>
  <si>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</si>
  <si>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</si>
  <si>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</si>
  <si>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</si>
  <si>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</si>
  <si>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</si>
  <si>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</si>
  <si>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</si>
  <si>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</si>
  <si>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</si>
  <si>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</si>
  <si>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</si>
  <si>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</si>
  <si>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</si>
  <si>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</si>
  <si>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</si>
  <si>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</si>
  <si>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</si>
  <si>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</si>
  <si>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</si>
  <si>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</si>
  <si>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</si>
  <si>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</si>
  <si>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</si>
  <si>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</si>
  <si>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</si>
  <si>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</si>
  <si>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</si>
  <si>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</si>
  <si>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</si>
  <si>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</si>
  <si>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</si>
  <si>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</si>
  <si>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</si>
  <si>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</si>
  <si>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</si>
  <si>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</si>
  <si>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</si>
  <si>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</si>
  <si>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</si>
  <si>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</si>
  <si>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</si>
  <si>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</si>
  <si>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</si>
  <si>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</si>
  <si>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</si>
  <si>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</si>
  <si>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</si>
  <si>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</si>
  <si>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</si>
  <si>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</si>
  <si>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</si>
  <si>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</si>
  <si>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</si>
  <si>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</si>
  <si>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</si>
  <si>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</si>
  <si>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</si>
  <si>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</si>
  <si>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</si>
  <si>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</si>
  <si>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</si>
  <si>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</si>
  <si>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</si>
  <si>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</si>
  <si>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</si>
  <si>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</si>
  <si>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</si>
  <si>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</si>
  <si>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</si>
  <si>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</si>
  <si>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</si>
  <si>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</si>
  <si>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</si>
  <si>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</si>
  <si>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</si>
  <si>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</si>
  <si>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</si>
  <si>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</si>
  <si>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</si>
  <si>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</si>
  <si>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</si>
  <si>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</si>
  <si>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</si>
  <si>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</si>
  <si>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</si>
  <si>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</si>
  <si>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</si>
  <si>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</si>
  <si>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</si>
  <si>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</si>
  <si>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</si>
  <si>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</si>
  <si>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</si>
  <si>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</si>
  <si>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</si>
  <si>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</si>
  <si>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</si>
  <si>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</si>
  <si>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</si>
  <si>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</si>
  <si>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</si>
  <si>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</si>
  <si>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</si>
  <si>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</si>
  <si>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</si>
  <si>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</si>
  <si>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</si>
  <si>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</si>
  <si>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</si>
  <si>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</si>
  <si>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</si>
  <si>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</si>
  <si>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</si>
  <si>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</si>
  <si>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</si>
  <si>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</si>
  <si>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</si>
  <si>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</si>
  <si>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</si>
  <si>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</si>
  <si>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</si>
  <si>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</si>
  <si>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</si>
  <si>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</si>
  <si>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</si>
  <si>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</si>
  <si>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</si>
  <si>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</si>
  <si>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</si>
  <si>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</si>
  <si>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</si>
  <si>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</si>
  <si>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</si>
  <si>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</si>
  <si>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</si>
  <si>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</si>
  <si>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</si>
  <si>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</si>
  <si>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</si>
  <si>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</si>
  <si>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</si>
  <si>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</si>
  <si>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</si>
  <si>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</si>
  <si>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</si>
  <si>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</si>
  <si>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</si>
  <si>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</si>
  <si>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</si>
  <si>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</si>
  <si>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</si>
  <si>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</si>
  <si>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</si>
  <si>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</si>
  <si>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</si>
  <si>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</si>
  <si>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</si>
  <si>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</si>
  <si>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</si>
  <si>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</si>
  <si>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</si>
  <si>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</si>
  <si>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</si>
  <si>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</si>
  <si>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</si>
  <si>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</si>
  <si>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</si>
  <si>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</si>
  <si>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</si>
  <si>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</si>
  <si>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</si>
  <si>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</si>
  <si>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</si>
  <si>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</si>
  <si>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</si>
  <si>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</si>
  <si>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</si>
  <si>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</si>
  <si>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</si>
  <si>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</si>
  <si>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</si>
  <si>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</si>
  <si>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</si>
  <si>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</si>
  <si>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</si>
  <si>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</si>
  <si>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</si>
  <si>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</si>
  <si>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</si>
  <si>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</si>
  <si>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</si>
  <si>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</si>
  <si>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</si>
  <si>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</si>
  <si>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</si>
  <si>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</si>
  <si>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</si>
  <si>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</si>
  <si>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</si>
  <si>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</si>
  <si>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</si>
  <si>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</si>
  <si>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</si>
  <si>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</si>
  <si>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</si>
  <si>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</si>
  <si>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</si>
  <si>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</si>
  <si>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</si>
  <si>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</si>
  <si>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</si>
  <si>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</si>
  <si>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</si>
  <si>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</si>
  <si>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</si>
  <si>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</si>
  <si>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</si>
  <si>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</si>
  <si>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</si>
  <si>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</si>
  <si>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</si>
  <si>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</si>
  <si>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</si>
  <si>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</si>
  <si>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</si>
  <si>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</si>
  <si>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</si>
  <si>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</si>
  <si>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</si>
  <si>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</si>
  <si>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</si>
  <si>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</si>
  <si>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</si>
  <si>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</si>
  <si>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</si>
  <si>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</si>
  <si>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</si>
  <si>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</si>
  <si>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</si>
  <si>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</si>
  <si>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</si>
  <si>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</si>
  <si>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</si>
  <si>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</si>
  <si>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</si>
  <si>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</si>
  <si>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</si>
  <si>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</si>
  <si>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</si>
  <si>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</si>
  <si>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</si>
  <si>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</si>
  <si>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</si>
  <si>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</si>
  <si>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</si>
  <si>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</si>
  <si>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</si>
  <si>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</si>
  <si>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</si>
  <si>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</si>
  <si>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</si>
  <si>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</si>
  <si>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</si>
  <si>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</si>
  <si>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</si>
  <si>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</si>
  <si>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</si>
  <si>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</si>
  <si>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</si>
  <si>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</si>
  <si>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</si>
  <si>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</si>
  <si>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</si>
  <si>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</si>
  <si>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</si>
  <si>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</si>
  <si>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</si>
  <si>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</si>
  <si>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</si>
  <si>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</si>
  <si>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</si>
  <si>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</si>
  <si>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</si>
  <si>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</si>
  <si>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</si>
  <si>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</si>
  <si>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</si>
  <si>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</si>
  <si>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</si>
  <si>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</si>
  <si>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</si>
  <si>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</si>
  <si>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</si>
  <si>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</si>
  <si>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</si>
  <si>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</si>
  <si>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</si>
  <si>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</si>
  <si>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</si>
  <si>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</si>
  <si>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</si>
  <si>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</si>
  <si>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</si>
  <si>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</si>
  <si>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</si>
  <si>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</si>
  <si>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</si>
  <si>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</si>
  <si>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</si>
  <si>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</si>
  <si>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</si>
  <si>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</si>
  <si>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</si>
  <si>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</si>
  <si>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</si>
  <si>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</si>
  <si>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</si>
  <si>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</si>
  <si>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</si>
  <si>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</si>
  <si>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</si>
  <si>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</si>
  <si>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</si>
  <si>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</si>
  <si>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</si>
  <si>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</si>
  <si>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</si>
  <si>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</si>
  <si>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</si>
  <si>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</si>
  <si>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</si>
  <si>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</si>
  <si>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</si>
  <si>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</si>
  <si>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</si>
  <si>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</si>
  <si>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</si>
  <si>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</si>
  <si>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</si>
  <si>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</si>
  <si>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</si>
  <si>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</si>
  <si>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</si>
  <si>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</si>
  <si>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</si>
  <si>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</si>
  <si>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</si>
  <si>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</si>
  <si>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</si>
  <si>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</si>
  <si>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</si>
  <si>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</si>
  <si>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</si>
  <si>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</si>
  <si>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</si>
  <si>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</si>
  <si>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</si>
  <si>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</si>
  <si>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</si>
  <si>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</si>
  <si>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</si>
  <si>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</si>
  <si>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</si>
  <si>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</si>
  <si>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</si>
  <si>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</si>
  <si>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</si>
  <si>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</si>
  <si>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</si>
  <si>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</si>
  <si>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</si>
  <si>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</si>
  <si>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</si>
  <si>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</si>
  <si>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</si>
  <si>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</si>
  <si>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</si>
  <si>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</si>
  <si>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</si>
  <si>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</si>
  <si>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</si>
  <si>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</si>
  <si>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</si>
  <si>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</si>
  <si>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</si>
  <si>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</si>
  <si>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</si>
  <si>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</si>
  <si>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</si>
  <si>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</si>
  <si>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</si>
  <si>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</si>
  <si>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</si>
  <si>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</si>
  <si>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</si>
  <si>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</si>
  <si>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</si>
  <si>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</si>
  <si>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</si>
  <si>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</si>
  <si>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</si>
  <si>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</si>
  <si>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</si>
  <si>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</si>
  <si>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</si>
  <si>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</si>
  <si>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</si>
  <si>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</si>
  <si>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</si>
  <si>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</si>
  <si>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</si>
  <si>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</si>
  <si>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</si>
  <si>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</si>
  <si>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</si>
  <si>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</si>
  <si>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</si>
  <si>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</si>
  <si>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</si>
  <si>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</si>
  <si>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</si>
  <si>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</si>
  <si>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</si>
  <si>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</si>
  <si>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</si>
  <si>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</si>
  <si>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</si>
  <si>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</si>
  <si>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</si>
  <si>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</si>
  <si>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</si>
  <si>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</si>
  <si>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</si>
  <si>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</si>
  <si>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</si>
  <si>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</si>
  <si>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</si>
  <si>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</si>
  <si>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</si>
  <si>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</si>
  <si>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</si>
  <si>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</si>
  <si>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</si>
  <si>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</si>
  <si>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</si>
  <si>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</si>
  <si>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</si>
  <si>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</si>
  <si>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</si>
  <si>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</si>
  <si>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</si>
  <si>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</si>
  <si>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</si>
  <si>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</si>
  <si>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</si>
  <si>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</si>
  <si>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</si>
  <si>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</si>
  <si>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</si>
  <si>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</si>
  <si>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</si>
  <si>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</si>
  <si>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</si>
  <si>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</si>
  <si>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</si>
  <si>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</si>
  <si>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</si>
  <si>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</si>
  <si>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</si>
  <si>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</si>
  <si>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</si>
  <si>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</si>
  <si>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</si>
  <si>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</si>
  <si>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</si>
  <si>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</si>
  <si>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</si>
  <si>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</si>
  <si>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</si>
  <si>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</si>
  <si>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</si>
  <si>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</si>
  <si>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</si>
  <si>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</si>
  <si>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</si>
  <si>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</si>
  <si>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</si>
  <si>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</si>
  <si>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</si>
  <si>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</si>
  <si>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</si>
  <si>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</si>
  <si>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</si>
  <si>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</si>
  <si>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</si>
  <si>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</si>
  <si>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</si>
  <si>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</si>
  <si>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</si>
  <si>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</si>
  <si>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</si>
  <si>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</si>
  <si>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</si>
  <si>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</si>
  <si>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</si>
  <si>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</si>
  <si>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</si>
  <si>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</si>
  <si>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</si>
  <si>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</si>
  <si>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</si>
  <si>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</si>
  <si>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</si>
  <si>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</si>
  <si>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</si>
  <si>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</si>
  <si>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</si>
  <si>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</si>
  <si>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</si>
  <si>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</si>
  <si>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</si>
  <si>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</si>
  <si>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</si>
  <si>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</si>
  <si>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</si>
  <si>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</si>
  <si>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</si>
  <si>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</si>
  <si>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</si>
  <si>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</si>
  <si>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</si>
  <si>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</si>
  <si>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</si>
  <si>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</si>
  <si>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</si>
  <si>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</si>
  <si>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</si>
  <si>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</si>
  <si>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</si>
  <si>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</si>
  <si>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</si>
  <si>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</si>
  <si>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</si>
  <si>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</si>
  <si>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</si>
  <si>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</si>
  <si>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</si>
  <si>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</si>
  <si>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</si>
  <si>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</si>
  <si>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</si>
  <si>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</si>
  <si>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</si>
  <si>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</si>
  <si>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</si>
  <si>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</si>
  <si>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</si>
  <si>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</si>
  <si>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</si>
  <si>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</si>
  <si>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</si>
  <si>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</si>
  <si>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</si>
  <si>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</si>
  <si>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</si>
  <si>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</si>
  <si>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</si>
  <si>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</si>
  <si>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</si>
  <si>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</si>
  <si>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</si>
  <si>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</si>
  <si>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</si>
  <si>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</si>
  <si>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</si>
  <si>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</si>
  <si>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</si>
  <si>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</si>
  <si>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</si>
  <si>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</si>
  <si>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</si>
  <si>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</si>
  <si>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</si>
  <si>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</si>
  <si>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</si>
  <si>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</si>
  <si>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</si>
  <si>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</si>
  <si>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</si>
  <si>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</si>
  <si>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</si>
  <si>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</si>
  <si>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</si>
  <si>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</si>
  <si>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</si>
  <si>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</si>
  <si>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</si>
  <si>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</si>
  <si>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</si>
  <si>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</si>
  <si>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</si>
  <si>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</si>
  <si>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</si>
  <si>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</si>
  <si>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</si>
  <si>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</si>
  <si>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</si>
  <si>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</si>
  <si>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</si>
  <si>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</si>
  <si>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</si>
  <si>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</si>
  <si>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</si>
  <si>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</si>
  <si>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</si>
  <si>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</si>
  <si>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</si>
  <si>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</si>
  <si>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</si>
  <si>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</si>
  <si>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</si>
  <si>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</si>
  <si>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</si>
  <si>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</si>
  <si>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</si>
  <si>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</si>
  <si>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</si>
  <si>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</si>
  <si>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</si>
  <si>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</si>
  <si>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</si>
  <si>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</si>
  <si>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</si>
  <si>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</si>
  <si>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</si>
  <si>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</si>
  <si>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</si>
  <si>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</si>
  <si>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</si>
  <si>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</si>
  <si>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</si>
  <si>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</si>
  <si>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</si>
  <si>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</si>
  <si>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</si>
  <si>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</si>
  <si>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</si>
  <si>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</si>
  <si>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</si>
  <si>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</si>
  <si>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</si>
  <si>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</si>
  <si>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</si>
  <si>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</si>
  <si>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</si>
  <si>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</si>
  <si>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</si>
  <si>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</si>
  <si>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</si>
  <si>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</si>
  <si>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</si>
  <si>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</si>
  <si>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</si>
  <si>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</si>
  <si>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</si>
  <si>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</si>
  <si>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</si>
  <si>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</si>
  <si>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</si>
  <si>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</si>
  <si>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</si>
  <si>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</si>
  <si>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</si>
  <si>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</si>
  <si>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</si>
  <si>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</si>
  <si>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</si>
  <si>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</si>
  <si>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</si>
  <si>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</si>
  <si>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</si>
  <si>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</si>
  <si>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</si>
  <si>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</si>
  <si>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</si>
  <si>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</si>
  <si>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</si>
  <si>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</si>
  <si>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</si>
  <si>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</si>
  <si>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</si>
  <si>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</si>
  <si>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</si>
  <si>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</si>
  <si>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</si>
  <si>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</si>
  <si>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</si>
  <si>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</si>
  <si>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</si>
  <si>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</si>
  <si>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</si>
  <si>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</si>
  <si>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</si>
  <si>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</si>
  <si>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</si>
  <si>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</si>
  <si>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</si>
  <si>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</si>
  <si>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</si>
  <si>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</si>
  <si>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</si>
  <si>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</si>
  <si>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</si>
  <si>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</si>
  <si>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</si>
  <si>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</si>
  <si>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</si>
  <si>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</si>
  <si>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</si>
  <si>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</si>
  <si>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</si>
  <si>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</si>
  <si>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</si>
  <si>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</si>
  <si>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</si>
  <si>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</si>
  <si>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</si>
  <si>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</si>
  <si>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</si>
  <si>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</si>
  <si>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</si>
  <si>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</si>
  <si>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</si>
  <si>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</si>
  <si>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</si>
  <si>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</si>
  <si>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</si>
  <si>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</si>
  <si>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</si>
  <si>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</si>
  <si>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</si>
  <si>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</si>
  <si>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</si>
  <si>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</si>
  <si>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</si>
  <si>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</si>
  <si>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</si>
  <si>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</si>
  <si>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</si>
  <si>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</si>
  <si>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</si>
  <si>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</si>
  <si>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</si>
  <si>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</si>
  <si>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</si>
  <si>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</si>
  <si>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</si>
  <si>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</si>
  <si>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</si>
  <si>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</si>
  <si>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</si>
  <si>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</si>
  <si>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</si>
  <si>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</si>
  <si>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</si>
  <si>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</si>
  <si>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</si>
  <si>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</si>
  <si>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</si>
  <si>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</si>
  <si>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</si>
  <si>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</si>
  <si>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</si>
  <si>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</si>
  <si>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</si>
  <si>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</si>
  <si>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</si>
  <si>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</si>
  <si>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</si>
  <si>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</si>
  <si>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</si>
  <si>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</si>
  <si>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</si>
  <si>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</si>
  <si>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</si>
  <si>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</si>
  <si>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</si>
  <si>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</si>
  <si>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</si>
  <si>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</si>
  <si>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</si>
  <si>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</si>
  <si>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</si>
  <si>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</si>
  <si>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</si>
  <si>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</si>
  <si>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</si>
  <si>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</si>
  <si>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</si>
  <si>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</si>
  <si>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</si>
  <si>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</si>
  <si>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</si>
  <si>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</si>
  <si>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</si>
  <si>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</si>
  <si>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</si>
  <si>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</si>
  <si>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</si>
  <si>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</si>
  <si>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</si>
  <si>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</si>
  <si>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</si>
  <si>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</si>
  <si>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</si>
  <si>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</si>
  <si>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</si>
  <si>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</si>
  <si>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</si>
  <si>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</si>
  <si>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</si>
  <si>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</si>
  <si>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</si>
  <si>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</si>
  <si>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</si>
  <si>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</si>
  <si>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</si>
  <si>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</si>
  <si>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</si>
  <si>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</si>
  <si>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</si>
  <si>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</si>
  <si>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</si>
  <si>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</si>
  <si>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</si>
  <si>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</si>
  <si>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</si>
  <si>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</si>
  <si>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</si>
  <si>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</si>
  <si>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</si>
  <si>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</si>
  <si>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</si>
  <si>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</si>
  <si>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</si>
  <si>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</si>
  <si>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</si>
  <si>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</si>
  <si>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</si>
  <si>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</si>
  <si>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</si>
  <si>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</si>
  <si>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</si>
  <si>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</si>
  <si>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</si>
  <si>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</si>
  <si>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</si>
  <si>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</si>
  <si>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</si>
  <si>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</si>
  <si>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</si>
  <si>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</si>
  <si>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</si>
  <si>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</si>
  <si>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</si>
  <si>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</si>
  <si>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</si>
  <si>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</si>
  <si>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</si>
  <si>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</si>
  <si>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</si>
  <si>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</si>
  <si>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</si>
  <si>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</si>
  <si>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</si>
  <si>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</si>
  <si>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</si>
  <si>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</si>
  <si>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</si>
  <si>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</si>
  <si>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</si>
  <si>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</si>
  <si>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</si>
  <si>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</si>
  <si>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</si>
  <si>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</si>
  <si>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</si>
  <si>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</si>
  <si>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</si>
  <si>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</si>
  <si>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</si>
  <si>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</si>
  <si>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</si>
  <si>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</si>
  <si>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</si>
  <si>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</si>
  <si>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</si>
  <si>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</si>
  <si>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</si>
  <si>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</si>
  <si>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</si>
  <si>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</si>
  <si>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</si>
  <si>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</si>
  <si>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</si>
  <si>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</si>
  <si>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</si>
  <si>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</si>
  <si>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</si>
  <si>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</si>
  <si>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</si>
  <si>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</si>
  <si>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</si>
  <si>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</si>
  <si>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</si>
  <si>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</si>
  <si>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</si>
  <si>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</si>
  <si>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</si>
  <si>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</si>
  <si>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</si>
  <si>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</si>
  <si>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</si>
  <si>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</si>
  <si>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</si>
  <si>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</si>
  <si>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</si>
  <si>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</si>
  <si>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</si>
  <si>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</si>
  <si>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</si>
  <si>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</si>
  <si>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</si>
  <si>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</si>
  <si>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</si>
  <si>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</si>
  <si>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</si>
  <si>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</si>
  <si>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</si>
  <si>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</si>
  <si>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</si>
  <si>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</si>
  <si>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</si>
  <si>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</si>
  <si>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</si>
  <si>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</si>
  <si>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</si>
  <si>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</si>
  <si>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</si>
  <si>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</si>
  <si>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</si>
  <si>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</si>
  <si>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</si>
  <si>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</si>
  <si>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</si>
  <si>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</si>
  <si>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</si>
  <si>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</si>
  <si>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</si>
  <si>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</si>
  <si>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</si>
  <si>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</si>
  <si>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</si>
  <si>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</si>
  <si>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</si>
  <si>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</si>
  <si>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</si>
  <si>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</si>
  <si>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</si>
  <si>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</si>
  <si>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</si>
  <si>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</si>
  <si>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</si>
  <si>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</si>
  <si>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</si>
  <si>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</si>
  <si>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</si>
  <si>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</si>
  <si>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</si>
  <si>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</si>
  <si>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</si>
  <si>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</si>
  <si>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</si>
  <si>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</si>
  <si>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</si>
  <si>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</si>
  <si>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</si>
  <si>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</si>
  <si>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</si>
  <si>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</si>
  <si>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</si>
  <si>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</si>
  <si>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</si>
  <si>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</si>
  <si>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</si>
  <si>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</si>
  <si>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</si>
  <si>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</si>
  <si>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</si>
  <si>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</si>
  <si>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</si>
  <si>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</si>
  <si>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</si>
  <si>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</si>
  <si>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</si>
  <si>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</si>
  <si>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</si>
  <si>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</si>
  <si>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</si>
  <si>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</si>
  <si>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</si>
  <si>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</si>
  <si>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</si>
  <si>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</si>
  <si>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</si>
  <si>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</si>
  <si>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</si>
  <si>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</si>
  <si>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</si>
  <si>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</si>
  <si>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</si>
  <si>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</si>
  <si>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</si>
  <si>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</si>
  <si>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</si>
  <si>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</si>
  <si>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</si>
  <si>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</si>
  <si>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</si>
  <si>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</si>
  <si>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</si>
  <si>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</si>
  <si>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</si>
  <si>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</si>
  <si>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</si>
  <si>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</si>
  <si>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</si>
  <si>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</si>
  <si>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</si>
  <si>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</si>
  <si>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</si>
  <si>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</si>
  <si>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</si>
  <si>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</si>
  <si>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</si>
  <si>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</si>
  <si>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</si>
  <si>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</si>
  <si>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</si>
  <si>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</si>
  <si>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</si>
  <si>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</si>
  <si>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</si>
  <si>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</si>
  <si>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</si>
  <si>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</si>
  <si>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</si>
  <si>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</si>
  <si>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</si>
  <si>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</si>
  <si>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</si>
  <si>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</si>
  <si>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</si>
  <si>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</si>
  <si>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</si>
  <si>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</si>
  <si>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</si>
  <si>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</si>
  <si>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</si>
  <si>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</si>
  <si>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</si>
  <si>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</si>
  <si>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</si>
  <si>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</si>
  <si>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</si>
  <si>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</si>
  <si>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</si>
  <si>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</si>
  <si>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</si>
  <si>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</si>
  <si>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</si>
  <si>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</si>
  <si>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</si>
  <si>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</si>
  <si>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</si>
  <si>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</si>
  <si>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</si>
  <si>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</si>
  <si>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</si>
  <si>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</si>
  <si>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</si>
  <si>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</si>
  <si>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</si>
  <si>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</si>
  <si>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</si>
  <si>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</si>
  <si>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</si>
  <si>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</si>
  <si>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</si>
  <si>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</si>
  <si>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</si>
  <si>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</si>
  <si>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</si>
  <si>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</si>
  <si>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</si>
  <si>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</si>
  <si>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</si>
  <si>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</si>
  <si>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</si>
  <si>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</si>
  <si>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</si>
  <si>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</si>
  <si>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</si>
  <si>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</si>
  <si>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</si>
  <si>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</si>
  <si>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</si>
  <si>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</si>
  <si>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</si>
  <si>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</si>
  <si>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</si>
  <si>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</si>
  <si>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</si>
  <si>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</si>
  <si>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</si>
  <si>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</si>
  <si>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</si>
  <si>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</si>
  <si>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</si>
  <si>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</si>
  <si>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</si>
  <si>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</si>
  <si>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</si>
  <si>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</si>
  <si>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</si>
  <si>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</si>
  <si>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</si>
  <si>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</si>
  <si>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</si>
  <si>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</si>
  <si>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</si>
  <si>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</si>
  <si>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</si>
  <si>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</si>
  <si>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</si>
  <si>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</si>
  <si>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</si>
  <si>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</si>
  <si>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</si>
  <si>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</si>
  <si>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</si>
  <si>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</si>
  <si>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</si>
  <si>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</si>
  <si>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</si>
  <si>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</si>
  <si>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</si>
  <si>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</si>
  <si>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</si>
  <si>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</si>
  <si>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</si>
  <si>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</si>
  <si>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</si>
  <si>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</si>
  <si>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</si>
  <si>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</si>
  <si>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</si>
  <si>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</si>
  <si>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</si>
  <si>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</si>
  <si>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</si>
  <si>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</si>
  <si>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</si>
  <si>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</si>
  <si>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</si>
  <si>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</si>
  <si>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</si>
  <si>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</si>
  <si>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</si>
  <si>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</si>
  <si>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</si>
  <si>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</si>
  <si>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</si>
  <si>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</si>
  <si>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</si>
  <si>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</si>
  <si>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</si>
  <si>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</si>
  <si>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</si>
  <si>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</si>
  <si>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</si>
  <si>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</si>
  <si>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</si>
  <si>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</si>
  <si>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</si>
  <si>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</si>
  <si>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</si>
  <si>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</si>
  <si>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</si>
  <si>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</si>
  <si>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</si>
  <si>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</si>
  <si>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</si>
  <si>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</si>
  <si>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</si>
  <si>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</si>
  <si>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</si>
  <si>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</si>
  <si>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</si>
  <si>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</si>
  <si>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</si>
  <si>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</si>
  <si>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</si>
  <si>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</si>
  <si>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</si>
  <si>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</si>
  <si>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</si>
  <si>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</si>
  <si>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</si>
  <si>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</si>
  <si>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</si>
  <si>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</si>
  <si>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</si>
  <si>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</si>
  <si>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</si>
  <si>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</si>
  <si>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</si>
  <si>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</si>
  <si>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</si>
  <si>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</si>
  <si>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</si>
  <si>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</si>
  <si>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</si>
  <si>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</si>
  <si>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</si>
  <si>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</si>
  <si>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</si>
  <si>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</si>
  <si>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</si>
  <si>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</si>
  <si>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</si>
  <si>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</si>
  <si>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</si>
  <si>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</si>
  <si>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</si>
  <si>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</si>
  <si>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</si>
  <si>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</si>
  <si>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</si>
  <si>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</si>
  <si>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</si>
  <si>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</si>
  <si>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</si>
  <si>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</si>
  <si>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</si>
  <si>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</si>
  <si>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</si>
  <si>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</si>
  <si>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</si>
  <si>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</si>
  <si>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</si>
  <si>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</si>
  <si>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</si>
  <si>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</si>
  <si>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</si>
  <si>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</si>
  <si>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</si>
  <si>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</si>
  <si>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</si>
  <si>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</si>
  <si>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</si>
  <si>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</si>
  <si>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</si>
  <si>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</si>
  <si>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</si>
  <si>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</si>
  <si>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</si>
  <si>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</si>
  <si>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</si>
  <si>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</si>
  <si>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</si>
  <si>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</si>
  <si>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</si>
  <si>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</si>
  <si>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</si>
  <si>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</si>
  <si>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</si>
  <si>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</si>
  <si>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</si>
  <si>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</si>
  <si>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</si>
  <si>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</si>
  <si>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</si>
  <si>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</si>
  <si>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</si>
  <si>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</si>
  <si>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</si>
  <si>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</si>
  <si>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</si>
  <si>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</si>
  <si>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</si>
  <si>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</si>
  <si>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</si>
  <si>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</si>
  <si>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</si>
  <si>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</si>
  <si>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</si>
  <si>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</si>
  <si>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</si>
  <si>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</si>
  <si>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</si>
  <si>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</si>
  <si>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</si>
  <si>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</si>
  <si>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</si>
  <si>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</si>
  <si>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</si>
  <si>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</si>
  <si>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</si>
  <si>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</si>
  <si>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</si>
  <si>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</si>
  <si>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</si>
  <si>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</si>
  <si>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</si>
  <si>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</si>
  <si>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</si>
  <si>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</si>
  <si>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</si>
  <si>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</si>
  <si>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</si>
  <si>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</si>
  <si>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</si>
  <si>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</si>
  <si>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</si>
  <si>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</si>
  <si>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</si>
  <si>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</si>
  <si>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</si>
  <si>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</si>
  <si>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</si>
  <si>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</si>
  <si>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</si>
  <si>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</si>
  <si>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</si>
  <si>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</si>
  <si>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</si>
  <si>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</si>
  <si>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</si>
  <si>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</si>
  <si>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</si>
  <si>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</si>
  <si>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</si>
  <si>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</si>
  <si>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</si>
  <si>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</si>
  <si>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</si>
  <si>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</si>
  <si>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</si>
  <si>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</si>
  <si>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</si>
  <si>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</si>
  <si>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</si>
  <si>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</si>
  <si>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</si>
  <si>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</si>
  <si>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</si>
  <si>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</si>
  <si>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</si>
  <si>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</si>
  <si>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</si>
  <si>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</si>
  <si>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</si>
  <si>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</si>
  <si>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</si>
  <si>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</si>
  <si>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</si>
  <si>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</si>
  <si>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</si>
  <si>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</si>
  <si>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</si>
  <si>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</si>
  <si>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</si>
  <si>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</si>
  <si>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</si>
  <si>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</si>
  <si>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</si>
  <si>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</si>
  <si>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</si>
  <si>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</si>
  <si>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</si>
  <si>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</si>
  <si>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</si>
  <si>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</si>
  <si>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</si>
  <si>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</si>
  <si>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</si>
  <si>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</si>
  <si>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</si>
  <si>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</si>
  <si>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</si>
  <si>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</si>
  <si>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</si>
  <si>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</si>
  <si>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</si>
  <si>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</si>
  <si>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</si>
  <si>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</si>
  <si>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</si>
  <si>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</si>
  <si>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</si>
  <si>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</si>
  <si>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</si>
  <si>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</si>
  <si>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</si>
  <si>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</si>
  <si>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</si>
  <si>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</si>
  <si>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</si>
  <si>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</si>
  <si>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</si>
  <si>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</si>
  <si>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</si>
  <si>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</si>
  <si>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</si>
  <si>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</si>
  <si>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</si>
  <si>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</si>
  <si>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</si>
  <si>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</si>
  <si>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</si>
  <si>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</si>
  <si>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</si>
  <si>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</si>
  <si>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</si>
  <si>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</si>
  <si>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</si>
  <si>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</si>
  <si>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</si>
  <si>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</si>
  <si>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</si>
  <si>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</si>
  <si>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</si>
  <si>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</si>
  <si>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</si>
  <si>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</si>
  <si>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</si>
  <si>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</si>
  <si>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</si>
  <si>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</si>
  <si>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</si>
  <si>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</si>
  <si>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</si>
  <si>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</si>
  <si>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</si>
  <si>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</si>
  <si>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</si>
  <si>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</si>
  <si>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</si>
  <si>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</si>
  <si>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</si>
  <si>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</si>
  <si>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</si>
  <si>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</si>
  <si>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</si>
  <si>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</si>
  <si>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</si>
  <si>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</si>
  <si>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</si>
  <si>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</si>
  <si>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</si>
  <si>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</si>
  <si>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</si>
  <si>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</si>
  <si>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</si>
  <si>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</si>
  <si>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</si>
  <si>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</si>
  <si>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</si>
  <si>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</si>
  <si>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</si>
  <si>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</si>
  <si>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</si>
  <si>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</si>
  <si>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</si>
  <si>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</si>
  <si>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</si>
  <si>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</si>
  <si>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</si>
  <si>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</si>
  <si>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</si>
  <si>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</si>
  <si>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</si>
  <si>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</si>
  <si>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</si>
  <si>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</si>
  <si>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</si>
  <si>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</si>
  <si>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</si>
  <si>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</si>
  <si>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</si>
  <si>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</si>
  <si>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</si>
  <si>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</si>
  <si>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</si>
  <si>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</si>
  <si>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</si>
  <si>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</si>
  <si>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</si>
  <si>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</si>
  <si>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</si>
  <si>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</si>
  <si>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</si>
  <si>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</si>
  <si>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</si>
  <si>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</si>
  <si>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</si>
  <si>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</si>
  <si>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</si>
  <si>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</si>
  <si>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</si>
  <si>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</si>
  <si>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</si>
  <si>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</si>
  <si>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</si>
  <si>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</si>
  <si>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</si>
  <si>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</si>
  <si>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</si>
  <si>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</si>
  <si>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</si>
  <si>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</si>
  <si>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</si>
  <si>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</si>
  <si>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</si>
  <si>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</si>
  <si>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</si>
  <si>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</si>
  <si>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</si>
  <si>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</si>
  <si>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</si>
  <si>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</si>
  <si>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</si>
  <si>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</si>
  <si>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</si>
  <si>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</si>
  <si>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</si>
  <si>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</si>
  <si>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</si>
  <si>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</si>
  <si>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</si>
  <si>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</si>
  <si>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</si>
  <si>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</si>
  <si>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</si>
  <si>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</si>
  <si>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</si>
  <si>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</si>
  <si>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</si>
  <si>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</si>
  <si>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</si>
  <si>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</si>
  <si>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</si>
  <si>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</si>
  <si>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</si>
  <si>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</si>
  <si>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</si>
  <si>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</si>
  <si>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</si>
  <si>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</si>
  <si>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</si>
  <si>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</si>
  <si>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</si>
  <si>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</si>
  <si>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</si>
  <si>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</si>
  <si>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</si>
  <si>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</si>
  <si>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</si>
  <si>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</si>
  <si>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</si>
  <si>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</si>
  <si>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</si>
  <si>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</si>
  <si>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</si>
  <si>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</si>
  <si>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</si>
  <si>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</si>
  <si>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</si>
  <si>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</si>
  <si>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</si>
  <si>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</si>
  <si>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</si>
  <si>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</si>
  <si>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</si>
  <si>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</si>
  <si>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</si>
  <si>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</si>
  <si>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</si>
  <si>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</si>
  <si>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</si>
  <si>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</si>
  <si>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</si>
  <si>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</si>
  <si>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</si>
  <si>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</si>
  <si>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</si>
  <si>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</si>
  <si>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</si>
  <si>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</si>
  <si>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</si>
  <si>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</si>
  <si>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</si>
  <si>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</si>
  <si>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</si>
  <si>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</si>
  <si>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</si>
  <si>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</si>
  <si>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</si>
  <si>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</si>
  <si>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</si>
  <si>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</si>
  <si>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</si>
  <si>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</si>
  <si>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</si>
  <si>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</si>
  <si>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</si>
  <si>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</si>
  <si>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</si>
  <si>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</si>
  <si>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</si>
  <si>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</si>
  <si>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</si>
  <si>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</si>
  <si>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</si>
  <si>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</si>
  <si>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</si>
  <si>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</si>
  <si>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</si>
  <si>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</si>
  <si>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</si>
  <si>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</si>
  <si>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</si>
  <si>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</si>
  <si>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</si>
  <si>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</si>
  <si>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</si>
  <si>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</si>
  <si>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</si>
  <si>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</si>
  <si>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</si>
  <si>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</si>
  <si>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</si>
  <si>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</si>
  <si>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</si>
  <si>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</si>
  <si>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</si>
  <si>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</si>
  <si>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</si>
  <si>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</si>
  <si>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</si>
  <si>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</si>
  <si>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</si>
  <si>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</si>
  <si>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</si>
  <si>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</si>
  <si>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</si>
  <si>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</si>
  <si>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</si>
  <si>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</si>
  <si>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</si>
  <si>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</si>
  <si>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</si>
  <si>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</si>
  <si>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</si>
  <si>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</si>
  <si>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</si>
  <si>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</si>
  <si>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</si>
  <si>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</si>
  <si>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</si>
  <si>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</si>
  <si>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</si>
  <si>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</si>
  <si>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</si>
  <si>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</si>
  <si>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</si>
  <si>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</si>
  <si>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</si>
  <si>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</si>
  <si>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</si>
  <si>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</si>
  <si>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</si>
  <si>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</si>
  <si>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</si>
  <si>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</si>
  <si>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</si>
  <si>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</si>
  <si>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</si>
  <si>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</si>
  <si>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</si>
  <si>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</si>
  <si>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</si>
  <si>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</si>
  <si>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</si>
  <si>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</si>
  <si>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</si>
  <si>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</si>
  <si>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</si>
  <si>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</si>
  <si>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</si>
  <si>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</si>
  <si>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</si>
  <si>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</si>
  <si>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</si>
  <si>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</si>
  <si>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</si>
  <si>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</si>
  <si>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</si>
  <si>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</si>
  <si>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</si>
  <si>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</si>
  <si>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</si>
  <si>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</si>
  <si>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</si>
  <si>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</si>
  <si>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</si>
  <si>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</si>
  <si>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</si>
  <si>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</si>
  <si>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</si>
  <si>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</si>
  <si>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</si>
  <si>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</si>
  <si>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</si>
  <si>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</si>
  <si>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</si>
  <si>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</si>
  <si>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</si>
  <si>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</si>
  <si>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</si>
  <si>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</si>
  <si>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</si>
  <si>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</si>
  <si>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</si>
  <si>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</si>
  <si>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</si>
  <si>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</si>
  <si>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</si>
  <si>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</si>
  <si>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</si>
  <si>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</si>
  <si>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</si>
  <si>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</si>
  <si>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</si>
  <si>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</si>
  <si>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</si>
  <si>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</si>
  <si>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</si>
  <si>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</si>
  <si>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</si>
  <si>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</si>
  <si>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</si>
  <si>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</si>
  <si>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</si>
  <si>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</si>
  <si>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</si>
  <si>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</si>
  <si>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</si>
  <si>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</si>
  <si>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</si>
  <si>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</si>
  <si>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</si>
  <si>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</si>
  <si>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</si>
  <si>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</si>
  <si>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</si>
  <si>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</si>
  <si>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</si>
  <si>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</si>
  <si>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</si>
  <si>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</si>
  <si>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</si>
  <si>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</si>
  <si>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</si>
  <si>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</si>
  <si>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</si>
  <si>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</si>
  <si>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</si>
  <si>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</si>
  <si>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</si>
  <si>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</si>
  <si>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</si>
  <si>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</si>
  <si>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</si>
  <si>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</si>
  <si>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</si>
  <si>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</si>
  <si>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</si>
  <si>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</si>
  <si>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</si>
  <si>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</si>
  <si>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</si>
  <si>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</si>
  <si>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</si>
  <si>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</si>
  <si>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</si>
  <si>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</si>
  <si>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</si>
  <si>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</si>
  <si>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</si>
  <si>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</si>
  <si>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</si>
  <si>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</si>
  <si>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</si>
  <si>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</si>
  <si>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</si>
  <si>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</si>
  <si>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</si>
  <si>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</si>
  <si>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</si>
  <si>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</si>
  <si>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</si>
  <si>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</si>
  <si>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</si>
  <si>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</si>
  <si>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</si>
  <si>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</si>
  <si>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</si>
  <si>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</si>
  <si>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</si>
  <si>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</si>
  <si>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</si>
  <si>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</si>
  <si>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</si>
  <si>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</si>
  <si>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</si>
  <si>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</si>
  <si>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</si>
  <si>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</si>
  <si>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</si>
  <si>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</si>
  <si>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</si>
  <si>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</si>
  <si>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</si>
  <si>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</si>
  <si>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</si>
  <si>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</si>
  <si>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</si>
  <si>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</si>
  <si>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</si>
  <si>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</si>
  <si>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</si>
  <si>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</si>
  <si>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</si>
  <si>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</si>
  <si>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</si>
  <si>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</si>
  <si>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</si>
  <si>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</si>
  <si>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</si>
  <si>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</si>
  <si>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</si>
  <si>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</si>
  <si>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</si>
  <si>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</si>
  <si>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</si>
  <si>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</si>
  <si>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</si>
  <si>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</si>
  <si>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</si>
  <si>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</si>
  <si>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</si>
  <si>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</si>
  <si>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</si>
  <si>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</si>
  <si>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</si>
  <si>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</si>
  <si>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</si>
  <si>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</si>
  <si>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</si>
  <si>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</si>
  <si>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</si>
  <si>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</si>
  <si>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</si>
  <si>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</si>
  <si>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</si>
  <si>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</si>
  <si>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</si>
  <si>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</si>
  <si>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</si>
  <si>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</si>
  <si>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</si>
  <si>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</si>
  <si>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</si>
  <si>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</si>
  <si>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</si>
  <si>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</si>
  <si>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</si>
  <si>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</si>
  <si>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</si>
  <si>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</si>
  <si>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</si>
  <si>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</si>
  <si>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</si>
  <si>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</si>
  <si>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</si>
  <si>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</si>
  <si>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</si>
  <si>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</si>
  <si>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</si>
  <si>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</si>
  <si>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</si>
  <si>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</si>
  <si>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</si>
  <si>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</si>
  <si>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</si>
  <si>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</si>
  <si>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</si>
  <si>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</si>
  <si>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</si>
  <si>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</si>
  <si>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</si>
  <si>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</si>
  <si>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</si>
  <si>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</si>
  <si>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</si>
  <si>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</si>
  <si>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</si>
  <si>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</si>
  <si>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</si>
  <si>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</si>
  <si>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</si>
  <si>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</si>
  <si>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</si>
  <si>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</si>
  <si>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</si>
  <si>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</si>
  <si>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</si>
  <si>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</si>
  <si>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</si>
  <si>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</si>
  <si>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</si>
  <si>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</si>
  <si>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</si>
  <si>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</si>
  <si>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</si>
  <si>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</si>
  <si>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</si>
  <si>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</si>
  <si>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</si>
  <si>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</si>
  <si>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</si>
  <si>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</si>
  <si>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</si>
  <si>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</si>
  <si>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</si>
  <si>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</si>
  <si>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</si>
  <si>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</si>
  <si>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</si>
  <si>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</si>
  <si>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</si>
  <si>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</si>
  <si>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</si>
  <si>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</si>
  <si>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</si>
  <si>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</si>
  <si>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</si>
  <si>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</si>
  <si>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</si>
  <si>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</si>
  <si>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</si>
  <si>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</si>
  <si>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</si>
  <si>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</si>
  <si>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</si>
  <si>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</si>
  <si>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</si>
  <si>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</si>
  <si>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</si>
  <si>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</si>
  <si>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</si>
  <si>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</si>
  <si>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</si>
  <si>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</si>
  <si>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</si>
  <si>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</si>
  <si>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</si>
  <si>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</si>
  <si>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</si>
  <si>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</si>
  <si>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</si>
  <si>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</si>
  <si>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</si>
  <si>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</si>
  <si>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</si>
  <si>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</si>
  <si>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</si>
  <si>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</si>
  <si>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</si>
  <si>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</si>
  <si>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</si>
  <si>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</si>
  <si>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</si>
  <si>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</si>
  <si>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</si>
  <si>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</si>
  <si>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</si>
  <si>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</si>
  <si>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</si>
  <si>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</si>
  <si>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</si>
  <si>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</si>
  <si>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</si>
  <si>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</si>
  <si>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</si>
  <si>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</si>
  <si>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</si>
  <si>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</si>
  <si>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</si>
  <si>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</si>
  <si>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</si>
  <si>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</si>
  <si>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</si>
  <si>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</si>
  <si>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</si>
  <si>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</si>
  <si>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</si>
  <si>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</si>
  <si>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</si>
  <si>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</si>
  <si>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</si>
  <si>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</si>
  <si>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</si>
  <si>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</si>
  <si>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</si>
  <si>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</si>
  <si>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</si>
  <si>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</si>
  <si>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</si>
  <si>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</si>
  <si>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</si>
  <si>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</si>
  <si>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</si>
  <si>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</si>
  <si>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</si>
  <si>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</si>
  <si>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</si>
  <si>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</si>
  <si>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</si>
  <si>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</si>
  <si>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</si>
  <si>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</si>
  <si>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</si>
  <si>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</si>
  <si>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</si>
  <si>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</si>
  <si>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</si>
  <si>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</si>
  <si>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</si>
  <si>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</si>
  <si>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</si>
  <si>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</si>
  <si>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</si>
  <si>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</si>
  <si>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</si>
  <si>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</si>
  <si>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</si>
  <si>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</si>
  <si>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</si>
  <si>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</si>
  <si>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</si>
  <si>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</si>
  <si>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</si>
  <si>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</si>
  <si>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</si>
  <si>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</si>
  <si>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</si>
  <si>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</si>
  <si>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</si>
  <si>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</si>
  <si>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</si>
  <si>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</si>
  <si>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</si>
  <si>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</si>
  <si>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</si>
  <si>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</si>
  <si>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</si>
  <si>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</si>
  <si>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</si>
  <si>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</si>
  <si>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</si>
  <si>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</si>
  <si>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</si>
  <si>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</si>
  <si>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</si>
  <si>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</si>
  <si>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</si>
  <si>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</si>
  <si>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</si>
  <si>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</si>
  <si>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</si>
  <si>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</si>
  <si>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</si>
  <si>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</si>
  <si>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</si>
  <si>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</si>
  <si>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</si>
  <si>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</si>
  <si>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</si>
  <si>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</si>
  <si>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</si>
  <si>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</si>
  <si>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</si>
  <si>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</si>
  <si>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</si>
  <si>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</si>
  <si>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</si>
  <si>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</si>
  <si>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</si>
  <si>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</si>
  <si>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</si>
  <si>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</si>
  <si>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</si>
  <si>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</si>
  <si>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</si>
  <si>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</si>
  <si>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</si>
  <si>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</si>
  <si>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</si>
  <si>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</si>
  <si>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</si>
  <si>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</si>
  <si>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</si>
  <si>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</si>
  <si>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</si>
  <si>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</si>
  <si>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</si>
  <si>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</si>
  <si>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</si>
  <si>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</si>
  <si>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</si>
  <si>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</si>
  <si>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</si>
  <si>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</si>
  <si>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</si>
  <si>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</si>
  <si>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</si>
  <si>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</si>
  <si>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</si>
  <si>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</si>
  <si>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</si>
  <si>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</si>
  <si>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</si>
  <si>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</si>
  <si>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</si>
  <si>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</si>
  <si>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</si>
  <si>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</si>
  <si>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</si>
  <si>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</si>
  <si>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</si>
  <si>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</si>
  <si>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</si>
  <si>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</si>
  <si>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</si>
  <si>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</si>
  <si>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</si>
  <si>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</si>
  <si>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</si>
  <si>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</si>
  <si>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</si>
  <si>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</si>
  <si>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</si>
  <si>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</si>
  <si>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</si>
  <si>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</si>
  <si>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</si>
  <si>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</si>
  <si>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</si>
  <si>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</si>
  <si>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</si>
  <si>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</si>
  <si>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</si>
  <si>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</si>
  <si>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</si>
  <si>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</si>
  <si>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</si>
  <si>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</si>
  <si>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</si>
  <si>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</si>
  <si>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</si>
  <si>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</si>
  <si>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</si>
  <si>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</si>
  <si>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</si>
  <si>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</si>
  <si>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</si>
  <si>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</si>
  <si>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</si>
  <si>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</si>
  <si>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</si>
  <si>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</si>
  <si>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</si>
  <si>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</si>
  <si>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</si>
  <si>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</si>
  <si>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</si>
  <si>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</si>
  <si>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</si>
  <si>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</si>
  <si>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</si>
  <si>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</si>
  <si>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</si>
  <si>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</si>
  <si>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</si>
  <si>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</si>
  <si>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</si>
  <si>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</si>
  <si>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</si>
  <si>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</si>
  <si>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</si>
  <si>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</si>
  <si>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</si>
  <si>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</si>
  <si>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</si>
  <si>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</si>
  <si>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</si>
  <si>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</si>
  <si>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</si>
  <si>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</si>
  <si>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</si>
  <si>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</si>
  <si>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</si>
  <si>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</si>
  <si>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</si>
  <si>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</si>
  <si>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</si>
  <si>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</si>
  <si>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</si>
  <si>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</si>
  <si>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</si>
  <si>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</si>
  <si>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</si>
  <si>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</si>
  <si>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</si>
  <si>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</si>
  <si>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</si>
  <si>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</si>
  <si>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</si>
  <si>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</si>
  <si>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</si>
  <si>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</si>
  <si>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</si>
  <si>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</si>
  <si>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</si>
  <si>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</si>
  <si>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</si>
  <si>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</si>
  <si>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</si>
  <si>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</si>
  <si>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</si>
  <si>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</si>
  <si>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</si>
  <si>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</si>
  <si>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</si>
  <si>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</si>
  <si>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</si>
  <si>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</si>
  <si>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</si>
  <si>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</si>
  <si>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</si>
  <si>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</si>
  <si>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</si>
  <si>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</si>
  <si>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</si>
  <si>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</si>
  <si>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</si>
  <si>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</si>
  <si>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</si>
  <si>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</si>
  <si>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</si>
  <si>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</si>
  <si>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</si>
  <si>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</si>
  <si>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</si>
  <si>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</si>
  <si>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</si>
  <si>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</si>
  <si>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</si>
  <si>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</si>
  <si>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</si>
  <si>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</si>
  <si>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</si>
  <si>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</si>
  <si>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</si>
  <si>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</si>
  <si>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</si>
  <si>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</si>
  <si>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</si>
  <si>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</si>
  <si>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</si>
  <si>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</si>
  <si>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</si>
  <si>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</si>
  <si>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</si>
  <si>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</si>
  <si>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</si>
  <si>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</si>
  <si>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</si>
  <si>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</si>
  <si>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</si>
  <si>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</si>
  <si>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</si>
  <si>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</si>
  <si>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</si>
  <si>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</si>
  <si>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</si>
  <si>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</si>
  <si>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</si>
  <si>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</si>
  <si>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</si>
  <si>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</si>
  <si>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</si>
  <si>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</si>
  <si>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</si>
  <si>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</si>
  <si>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</si>
  <si>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</si>
  <si>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</si>
  <si>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</si>
  <si>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</si>
  <si>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</si>
  <si>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</si>
  <si>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</si>
  <si>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</si>
  <si>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</si>
  <si>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</si>
  <si>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</si>
  <si>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</si>
  <si>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</si>
  <si>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</si>
  <si>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</si>
  <si>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</si>
  <si>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</si>
  <si>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</si>
  <si>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</si>
  <si>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</si>
  <si>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</si>
  <si>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</si>
  <si>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</si>
  <si>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</si>
  <si>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</si>
  <si>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</si>
  <si>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</si>
  <si>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</si>
  <si>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</si>
  <si>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</si>
  <si>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</si>
  <si>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</si>
  <si>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</si>
  <si>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</si>
  <si>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</si>
  <si>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</si>
  <si>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</si>
  <si>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</si>
  <si>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</si>
  <si>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</si>
  <si>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</si>
  <si>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</si>
  <si>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</si>
  <si>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</si>
  <si>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</si>
  <si>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</si>
  <si>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</si>
  <si>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</si>
  <si>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</si>
  <si>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</si>
  <si>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</si>
  <si>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</si>
  <si>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</si>
  <si>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</si>
  <si>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</si>
  <si>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</si>
  <si>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</si>
  <si>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</si>
  <si>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</si>
  <si>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</si>
  <si>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</si>
  <si>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</si>
  <si>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</si>
  <si>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</si>
  <si>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</si>
  <si>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</si>
  <si>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</si>
  <si>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</si>
  <si>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</si>
  <si>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</si>
  <si>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</si>
  <si>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</si>
  <si>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</si>
  <si>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</si>
  <si>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</si>
  <si>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</si>
  <si>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</si>
  <si>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</si>
  <si>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</si>
  <si>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</si>
  <si>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</si>
  <si>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</si>
  <si>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</si>
  <si>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</si>
  <si>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</si>
  <si>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</si>
  <si>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</si>
  <si>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</si>
  <si>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</si>
  <si>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</si>
  <si>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</si>
  <si>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</si>
  <si>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</si>
  <si>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</si>
  <si>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</si>
  <si>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</si>
  <si>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</si>
  <si>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</si>
  <si>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</si>
  <si>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</si>
  <si>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</si>
  <si>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</si>
  <si>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</si>
  <si>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</si>
  <si>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</si>
  <si>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</si>
  <si>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</si>
  <si>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</si>
  <si>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</si>
  <si>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</si>
  <si>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</si>
  <si>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</si>
  <si>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</si>
  <si>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</si>
  <si>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</si>
  <si>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</si>
  <si>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</si>
  <si>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</si>
  <si>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</si>
  <si>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</si>
  <si>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</si>
  <si>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</si>
  <si>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</si>
  <si>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</si>
  <si>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</si>
  <si>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</si>
  <si>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</si>
  <si>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</si>
  <si>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</si>
  <si>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</si>
  <si>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</si>
  <si>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</si>
  <si>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</si>
  <si>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</si>
  <si>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</si>
  <si>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</si>
  <si>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</si>
  <si>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</si>
  <si>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</si>
  <si>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</si>
  <si>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</si>
  <si>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</si>
  <si>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</si>
  <si>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</si>
  <si>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</si>
  <si>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</si>
  <si>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</si>
  <si>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</si>
  <si>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</si>
  <si>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</si>
  <si>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</si>
  <si>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</si>
  <si>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</si>
  <si>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</si>
  <si>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</si>
  <si>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</si>
  <si>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</si>
  <si>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</si>
  <si>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</si>
  <si>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</si>
  <si>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</si>
  <si>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</si>
  <si>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</si>
  <si>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</si>
  <si>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</si>
  <si>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</si>
  <si>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</si>
  <si>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</si>
  <si>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</si>
  <si>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</si>
  <si>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</si>
  <si>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</si>
  <si>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</si>
  <si>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</si>
  <si>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</si>
  <si>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</si>
  <si>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</si>
  <si>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</si>
  <si>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</si>
  <si>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</si>
  <si>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</si>
  <si>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</si>
  <si>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</si>
  <si>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</si>
  <si>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</si>
  <si>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</si>
  <si>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</si>
  <si>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</si>
  <si>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</si>
  <si>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</si>
  <si>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</si>
  <si>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</si>
  <si>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</si>
  <si>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</si>
  <si>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</si>
  <si>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</si>
  <si>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</si>
  <si>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</si>
  <si>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</si>
  <si>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</si>
  <si>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</si>
  <si>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</si>
  <si>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</si>
  <si>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</si>
  <si>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</si>
  <si>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</si>
  <si>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</si>
  <si>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</si>
  <si>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</si>
  <si>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</si>
  <si>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</si>
  <si>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</si>
  <si>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</si>
  <si>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</si>
  <si>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</si>
  <si>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</si>
  <si>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</si>
  <si>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</si>
  <si>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</si>
  <si>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</si>
  <si>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</si>
  <si>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</si>
  <si>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</si>
  <si>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</si>
  <si>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</si>
  <si>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</si>
  <si>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</si>
  <si>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</si>
  <si>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</si>
  <si>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</si>
  <si>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</si>
  <si>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</si>
  <si>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</si>
  <si>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</si>
  <si>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</si>
  <si>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</si>
  <si>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</si>
  <si>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</si>
  <si>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</si>
  <si>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</si>
  <si>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</si>
  <si>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</si>
  <si>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</si>
  <si>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</si>
  <si>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</si>
  <si>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</si>
  <si>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</si>
  <si>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</si>
  <si>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</si>
  <si>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</si>
  <si>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</si>
  <si>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</si>
  <si>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</si>
  <si>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</si>
  <si>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</si>
  <si>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</si>
  <si>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</si>
  <si>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</si>
  <si>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</si>
  <si>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</si>
  <si>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</si>
  <si>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</si>
  <si>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</si>
  <si>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</si>
  <si>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</si>
  <si>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</si>
  <si>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</si>
  <si>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</si>
  <si>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</si>
  <si>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</si>
  <si>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</si>
  <si>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</si>
  <si>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</si>
  <si>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</si>
  <si>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</si>
  <si>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</si>
  <si>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</si>
  <si>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</si>
  <si>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</si>
  <si>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</si>
  <si>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</si>
  <si>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</si>
  <si>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</si>
  <si>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</si>
  <si>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</si>
  <si>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</si>
  <si>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</si>
  <si>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</si>
  <si>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</si>
  <si>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</si>
  <si>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</si>
  <si>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</si>
  <si>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</si>
  <si>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</si>
  <si>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</si>
  <si>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</si>
  <si>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</si>
  <si>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</si>
  <si>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</si>
  <si>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</si>
  <si>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</si>
  <si>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</si>
  <si>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</si>
  <si>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</si>
  <si>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</si>
  <si>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</si>
  <si>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</si>
  <si>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</si>
  <si>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</si>
  <si>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</si>
  <si>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</si>
  <si>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</si>
  <si>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</si>
  <si>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</si>
  <si>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</si>
  <si>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</si>
  <si>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</si>
  <si>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</si>
  <si>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</si>
  <si>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</si>
  <si>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</si>
  <si>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</si>
  <si>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</si>
  <si>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</si>
  <si>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</si>
  <si>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</si>
  <si>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</si>
  <si>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</si>
  <si>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</si>
  <si>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</si>
  <si>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</si>
  <si>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</si>
  <si>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</si>
  <si>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</si>
  <si>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</si>
  <si>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</si>
  <si>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</si>
  <si>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</si>
  <si>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</si>
  <si>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</si>
  <si>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</si>
  <si>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</si>
  <si>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</si>
  <si>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</si>
  <si>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</si>
  <si>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</si>
  <si>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</si>
  <si>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</si>
  <si>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</si>
  <si>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</si>
  <si>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</si>
  <si>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</si>
  <si>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</si>
  <si>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</si>
  <si>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</si>
  <si>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</si>
  <si>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</si>
  <si>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</si>
  <si>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</si>
  <si>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</si>
  <si>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</si>
  <si>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</si>
  <si>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</si>
  <si>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</si>
  <si>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</si>
  <si>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</si>
  <si>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</si>
  <si>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</si>
  <si>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</si>
  <si>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</si>
  <si>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</si>
  <si>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</si>
  <si>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</si>
  <si>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</si>
  <si>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</si>
  <si>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</si>
  <si>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</si>
  <si>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</si>
  <si>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</si>
  <si>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</si>
  <si>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</si>
  <si>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</si>
  <si>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</si>
  <si>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</si>
  <si>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</si>
  <si>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</si>
  <si>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</si>
  <si>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</si>
  <si>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</si>
  <si>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</si>
  <si>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</si>
  <si>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</si>
  <si>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</si>
  <si>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</si>
  <si>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</si>
  <si>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</si>
  <si>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</si>
  <si>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</si>
  <si>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</si>
  <si>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</si>
  <si>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</si>
  <si>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</si>
  <si>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</si>
  <si>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</si>
  <si>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</si>
  <si>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</si>
  <si>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</si>
  <si>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</si>
  <si>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</si>
  <si>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</si>
  <si>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</si>
  <si>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</si>
  <si>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</si>
  <si>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</si>
  <si>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</si>
  <si>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</si>
  <si>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</si>
  <si>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</si>
  <si>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</si>
  <si>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</si>
  <si>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</si>
  <si>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</si>
  <si>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</si>
  <si>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</si>
  <si>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</si>
  <si>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</si>
  <si>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</si>
  <si>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</si>
  <si>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</si>
  <si>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</si>
  <si>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</si>
  <si>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</si>
  <si>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</si>
  <si>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</si>
  <si>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</si>
  <si>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</si>
  <si>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</si>
  <si>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</si>
  <si>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</si>
  <si>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</si>
  <si>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</si>
  <si>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</si>
  <si>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</si>
  <si>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</si>
  <si>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</si>
  <si>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</si>
  <si>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</si>
  <si>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</si>
  <si>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</si>
  <si>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</si>
  <si>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</si>
  <si>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</si>
  <si>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</si>
  <si>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</si>
  <si>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</si>
  <si>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</si>
  <si>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</si>
  <si>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</si>
  <si>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</si>
  <si>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</si>
  <si>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</si>
  <si>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</si>
  <si>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</si>
  <si>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</si>
  <si>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</si>
  <si>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</si>
  <si>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</si>
  <si>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</si>
  <si>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</si>
  <si>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</si>
  <si>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</si>
  <si>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</si>
  <si>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</si>
  <si>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</si>
  <si>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</si>
  <si>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</si>
  <si>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</si>
  <si>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</si>
  <si>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</si>
  <si>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</si>
  <si>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</si>
  <si>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</si>
  <si>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</si>
  <si>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</si>
  <si>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</si>
  <si>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</si>
  <si>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</si>
  <si>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</si>
  <si>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</si>
  <si>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</si>
  <si>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</si>
  <si>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</si>
  <si>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</si>
  <si>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</si>
  <si>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</si>
  <si>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</si>
  <si>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</si>
  <si>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</si>
  <si>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</si>
  <si>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</si>
  <si>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</si>
  <si>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</si>
  <si>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</si>
  <si>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</si>
  <si>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</si>
  <si>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</si>
  <si>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</si>
  <si>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</si>
  <si>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</si>
  <si>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</si>
  <si>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</si>
  <si>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</si>
  <si>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</si>
  <si>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</si>
  <si>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</si>
  <si>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</si>
  <si>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</si>
  <si>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</si>
  <si>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</si>
  <si>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</si>
  <si>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</si>
  <si>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</si>
  <si>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</si>
  <si>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</si>
  <si>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</si>
  <si>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</si>
  <si>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</si>
  <si>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</si>
  <si>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</si>
  <si>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</si>
  <si>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</si>
  <si>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</si>
  <si>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</si>
  <si>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</si>
  <si>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</si>
  <si>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</si>
  <si>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</si>
  <si>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</si>
  <si>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</si>
  <si>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</si>
  <si>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</si>
  <si>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</si>
  <si>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</si>
  <si>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</si>
  <si>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</si>
  <si>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</si>
  <si>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</si>
  <si>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</si>
  <si>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</si>
  <si>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</si>
  <si>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</si>
  <si>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</si>
  <si>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</si>
  <si>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</si>
  <si>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</si>
  <si>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</si>
  <si>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</si>
  <si>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</si>
  <si>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</si>
  <si>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</si>
  <si>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</si>
  <si>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</si>
  <si>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</si>
  <si>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</si>
  <si>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</si>
  <si>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</si>
  <si>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</si>
  <si>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</si>
  <si>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</si>
  <si>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</si>
  <si>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</si>
  <si>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</si>
  <si>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</si>
  <si>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</si>
  <si>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</si>
  <si>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</si>
  <si>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</si>
  <si>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</si>
  <si>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</si>
  <si>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</si>
  <si>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</si>
  <si>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</si>
  <si>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</si>
  <si>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</si>
  <si>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</si>
  <si>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</si>
  <si>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</si>
  <si>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</si>
  <si>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</si>
  <si>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</si>
  <si>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</si>
  <si>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</si>
  <si>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</si>
  <si>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</si>
  <si>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</si>
  <si>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</si>
  <si>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</si>
  <si>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</si>
  <si>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</si>
  <si>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</si>
  <si>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</si>
  <si>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</si>
  <si>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</si>
  <si>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</si>
  <si>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</si>
  <si>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</si>
  <si>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</si>
  <si>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</si>
  <si>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</si>
  <si>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</si>
  <si>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</si>
  <si>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</si>
  <si>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</si>
  <si>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</si>
  <si>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</si>
  <si>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</si>
  <si>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</si>
  <si>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</si>
  <si>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</si>
  <si>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</si>
  <si>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</si>
  <si>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</si>
  <si>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</si>
  <si>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</si>
  <si>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</si>
  <si>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</si>
  <si>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</si>
  <si>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</si>
  <si>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</si>
  <si>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</si>
  <si>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</si>
  <si>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</si>
  <si>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</si>
  <si>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</si>
  <si>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</si>
  <si>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</si>
  <si>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</si>
  <si>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</si>
  <si>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</si>
  <si>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</si>
  <si>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</si>
  <si>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</si>
  <si>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</si>
  <si>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</si>
  <si>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</si>
  <si>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</si>
  <si>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</si>
  <si>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</si>
  <si>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</si>
  <si>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</si>
  <si>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</si>
  <si>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</si>
  <si>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</si>
  <si>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</si>
  <si>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</si>
  <si>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</si>
  <si>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</si>
  <si>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</si>
  <si>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</si>
  <si>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</si>
  <si>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</si>
  <si>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</si>
  <si>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</si>
  <si>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</si>
  <si>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</si>
  <si>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</si>
  <si>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</si>
  <si>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</si>
  <si>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</si>
  <si>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</si>
  <si>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</si>
  <si>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</si>
  <si>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</si>
  <si>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</si>
  <si>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</si>
  <si>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</si>
  <si>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</si>
  <si>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</si>
  <si>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</si>
  <si>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</si>
  <si>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</si>
  <si>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</si>
  <si>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</si>
  <si>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</si>
  <si>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</si>
  <si>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</si>
  <si>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</si>
  <si>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</si>
  <si>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</si>
  <si>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</si>
  <si>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</si>
  <si>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</si>
  <si>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</si>
  <si>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</si>
  <si>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</si>
  <si>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</si>
  <si>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</si>
  <si>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</si>
  <si>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</si>
  <si>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</si>
  <si>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</si>
  <si>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</si>
  <si>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</si>
  <si>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</si>
  <si>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</si>
  <si>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</si>
  <si>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</si>
  <si>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</si>
  <si>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</si>
  <si>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</si>
  <si>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</si>
  <si>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</si>
  <si>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</si>
  <si>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</si>
  <si>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</si>
  <si>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</si>
  <si>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</si>
  <si>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</si>
  <si>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</si>
  <si>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</si>
  <si>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</si>
  <si>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</si>
  <si>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</si>
  <si>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</si>
  <si>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</si>
  <si>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</si>
  <si>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</si>
  <si>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</si>
  <si>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</si>
  <si>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</si>
  <si>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</si>
  <si>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</si>
  <si>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</si>
  <si>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</si>
  <si>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</si>
  <si>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</si>
  <si>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</si>
  <si>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</si>
  <si>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</si>
  <si>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</si>
  <si>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</si>
  <si>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</si>
  <si>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</si>
  <si>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</si>
  <si>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</si>
  <si>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</si>
  <si>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</si>
  <si>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</si>
  <si>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</si>
  <si>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</si>
  <si>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</si>
  <si>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</si>
  <si>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</si>
  <si>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</si>
  <si>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</si>
  <si>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</si>
  <si>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</si>
  <si>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</si>
  <si>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</si>
  <si>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</si>
  <si>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</si>
  <si>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</si>
  <si>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</si>
  <si>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</si>
  <si>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</si>
  <si>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</si>
  <si>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</si>
  <si>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</si>
  <si>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</si>
  <si>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</si>
  <si>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</si>
  <si>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</si>
  <si>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</si>
  <si>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</si>
  <si>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</si>
  <si>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</si>
  <si>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</si>
  <si>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</si>
  <si>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</si>
  <si>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</si>
  <si>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</si>
  <si>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</si>
  <si>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</si>
  <si>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</si>
  <si>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</si>
  <si>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</si>
  <si>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</si>
  <si>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</si>
  <si>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</si>
  <si>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</si>
  <si>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</si>
  <si>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</si>
  <si>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</si>
  <si>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</si>
  <si>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</si>
  <si>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</si>
  <si>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</si>
  <si>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</si>
  <si>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</si>
  <si>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</si>
  <si>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</si>
  <si>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</si>
  <si>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</si>
  <si>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</si>
  <si>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</si>
  <si>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</si>
  <si>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</si>
  <si>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</si>
  <si>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</si>
  <si>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</si>
  <si>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</si>
  <si>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</si>
  <si>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</si>
  <si>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</si>
  <si>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</si>
  <si>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</si>
  <si>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</si>
  <si>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</si>
  <si>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</si>
  <si>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</si>
  <si>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</si>
  <si>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</si>
  <si>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</si>
  <si>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</si>
  <si>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</si>
  <si>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</si>
  <si>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</si>
  <si>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</si>
  <si>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</si>
  <si>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</si>
  <si>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</si>
  <si>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</si>
  <si>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</si>
  <si>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</si>
  <si>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</si>
  <si>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</si>
  <si>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</si>
  <si>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</si>
  <si>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</si>
  <si>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</si>
  <si>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</si>
  <si>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</si>
  <si>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</si>
  <si>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</si>
  <si>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</si>
  <si>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</si>
  <si>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</si>
  <si>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</si>
  <si>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</si>
  <si>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</si>
  <si>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</si>
  <si>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</si>
  <si>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</si>
  <si>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</si>
  <si>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</si>
  <si>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</si>
  <si>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</si>
  <si>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</si>
  <si>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</si>
  <si>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</si>
  <si>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</si>
  <si>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</si>
  <si>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</si>
  <si>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</si>
  <si>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</si>
  <si>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</si>
  <si>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</si>
  <si>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</si>
  <si>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</si>
  <si>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</si>
  <si>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</si>
  <si>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</si>
  <si>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</si>
  <si>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</si>
  <si>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</si>
  <si>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</si>
  <si>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</si>
  <si>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</si>
  <si>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</si>
  <si>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</si>
  <si>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</si>
  <si>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</si>
  <si>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</si>
  <si>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</si>
  <si>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</si>
  <si>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</si>
  <si>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</si>
  <si>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</si>
  <si>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</si>
  <si>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</si>
  <si>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</si>
  <si>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</si>
  <si>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</si>
  <si>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</si>
  <si>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</si>
  <si>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</si>
  <si>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</si>
  <si>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</si>
  <si>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</si>
  <si>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</si>
  <si>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</si>
  <si>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</si>
  <si>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</si>
  <si>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</si>
  <si>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</si>
  <si>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</si>
  <si>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</si>
  <si>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</si>
  <si>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</si>
  <si>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</si>
  <si>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</si>
  <si>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</si>
  <si>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</si>
  <si>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</si>
  <si>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</si>
  <si>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</si>
  <si>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</si>
  <si>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</si>
  <si>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</si>
  <si>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</si>
  <si>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</si>
  <si>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</si>
  <si>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</si>
  <si>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</si>
  <si>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</si>
  <si>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</si>
  <si>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</si>
  <si>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</si>
  <si>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</si>
  <si>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</si>
  <si>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</si>
  <si>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</si>
  <si>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</si>
  <si>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</si>
  <si>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</si>
  <si>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</si>
  <si>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</si>
  <si>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</si>
  <si>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</si>
  <si>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</si>
  <si>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</si>
  <si>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</si>
  <si>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</si>
  <si>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</si>
  <si>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</si>
  <si>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</si>
  <si>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</si>
  <si>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</si>
  <si>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</si>
  <si>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</si>
  <si>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</si>
  <si>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</si>
  <si>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</si>
  <si>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</si>
  <si>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</si>
  <si>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</si>
  <si>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</si>
  <si>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</si>
  <si>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</si>
  <si>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</si>
  <si>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</si>
  <si>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</si>
  <si>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</si>
  <si>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</si>
  <si>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</si>
  <si>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</si>
  <si>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</si>
  <si>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</si>
  <si>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</si>
  <si>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</si>
  <si>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</si>
  <si>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</si>
  <si>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</si>
  <si>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</si>
  <si>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</si>
  <si>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</si>
  <si>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</si>
  <si>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</si>
  <si>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</si>
  <si>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</si>
  <si>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</si>
  <si>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</si>
  <si>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</si>
  <si>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</si>
  <si>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</si>
  <si>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</si>
  <si>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</si>
  <si>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</si>
  <si>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</si>
  <si>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</si>
  <si>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</si>
  <si>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</si>
  <si>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</si>
  <si>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</si>
  <si>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</si>
  <si>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</si>
  <si>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</si>
  <si>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</si>
  <si>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</si>
  <si>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</si>
  <si>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</si>
  <si>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</si>
  <si>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</si>
  <si>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</si>
  <si>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</si>
  <si>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</si>
  <si>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</si>
  <si>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</si>
  <si>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</si>
  <si>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</si>
  <si>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</si>
  <si>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</si>
  <si>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</si>
  <si>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</si>
  <si>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</si>
  <si>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</si>
  <si>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</si>
  <si>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</si>
  <si>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</si>
  <si>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</si>
  <si>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</si>
  <si>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</si>
  <si>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</si>
  <si>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</si>
  <si>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</si>
  <si>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</si>
  <si>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</si>
  <si>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</si>
  <si>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</si>
  <si>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</si>
  <si>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</si>
  <si>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</si>
  <si>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</si>
  <si>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</si>
  <si>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</si>
  <si>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</si>
  <si>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</si>
  <si>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</si>
  <si>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</si>
  <si>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</si>
  <si>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</si>
  <si>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</si>
  <si>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</si>
  <si>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</si>
  <si>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</si>
  <si>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</si>
  <si>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</si>
  <si>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</si>
  <si>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</si>
  <si>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</si>
  <si>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</si>
  <si>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</si>
  <si>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</si>
  <si>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</si>
  <si>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</si>
  <si>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</si>
  <si>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</si>
  <si>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</si>
  <si>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</si>
  <si>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</si>
  <si>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</si>
  <si>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</si>
  <si>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</si>
  <si>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</si>
  <si>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</si>
  <si>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</si>
  <si>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</si>
  <si>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</si>
  <si>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</si>
  <si>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</si>
  <si>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</si>
  <si>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</si>
  <si>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</si>
  <si>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</si>
  <si>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</si>
  <si>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</si>
  <si>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</si>
  <si>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</si>
  <si>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</si>
  <si>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</si>
  <si>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</si>
  <si>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</si>
  <si>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</si>
  <si>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</si>
  <si>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</si>
  <si>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</si>
  <si>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</si>
  <si>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</si>
  <si>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</si>
  <si>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</si>
  <si>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</si>
  <si>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</si>
  <si>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</si>
  <si>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</si>
  <si>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</si>
  <si>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</si>
  <si>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</si>
  <si>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</si>
  <si>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</si>
  <si>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</si>
  <si>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</si>
  <si>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</si>
  <si>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</si>
  <si>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</si>
  <si>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</si>
  <si>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</si>
  <si>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</si>
  <si>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</si>
  <si>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</si>
  <si>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</si>
  <si>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</si>
  <si>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</si>
  <si>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</si>
  <si>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</si>
  <si>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</si>
  <si>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</si>
  <si>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</si>
  <si>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</si>
  <si>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</si>
  <si>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</si>
  <si>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</si>
  <si>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</si>
  <si>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</si>
  <si>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</si>
  <si>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</si>
  <si>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</si>
  <si>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</si>
  <si>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</si>
  <si>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</si>
  <si>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</si>
  <si>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</si>
  <si>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</si>
  <si>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</si>
  <si>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</si>
  <si>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</si>
  <si>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</si>
  <si>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</si>
  <si>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</si>
  <si>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</si>
  <si>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</si>
  <si>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</si>
  <si>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</si>
  <si>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</si>
  <si>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</si>
  <si>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</si>
  <si>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</si>
  <si>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</si>
  <si>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</si>
  <si>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</si>
  <si>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</si>
  <si>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</si>
  <si>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</si>
  <si>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</si>
  <si>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</si>
  <si>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</si>
  <si>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</si>
  <si>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</si>
  <si>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</si>
  <si>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</si>
  <si>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</si>
  <si>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</si>
  <si>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</si>
  <si>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</si>
  <si>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</si>
  <si>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</si>
  <si>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</si>
  <si>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</si>
  <si>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</si>
  <si>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</si>
  <si>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</si>
  <si>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</si>
  <si>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</si>
  <si>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</si>
  <si>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</si>
  <si>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</si>
  <si>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</si>
  <si>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</si>
  <si>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</si>
  <si>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</si>
  <si>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</si>
  <si>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</si>
  <si>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</si>
  <si>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</si>
  <si>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</si>
  <si>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</si>
  <si>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</si>
  <si>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</si>
  <si>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</si>
  <si>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</si>
  <si>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</si>
  <si>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</si>
  <si>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</si>
  <si>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</si>
  <si>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</si>
  <si>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</si>
  <si>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</si>
  <si>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</si>
  <si>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</si>
  <si>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</si>
  <si>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</si>
  <si>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</si>
  <si>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</si>
  <si>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</si>
  <si>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</si>
  <si>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</si>
  <si>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</si>
  <si>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</si>
  <si>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</si>
  <si>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</si>
  <si>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</si>
  <si>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</si>
  <si>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</si>
  <si>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</si>
  <si>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</si>
  <si>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</si>
  <si>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</si>
  <si>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</si>
  <si>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</si>
  <si>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</si>
  <si>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</si>
  <si>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</si>
  <si>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</si>
  <si>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</si>
  <si>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</si>
  <si>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</si>
  <si>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</si>
  <si>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</si>
  <si>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</si>
  <si>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</si>
  <si>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</si>
  <si>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</si>
  <si>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</si>
  <si>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</si>
  <si>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</si>
  <si>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</si>
  <si>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</si>
  <si>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</si>
  <si>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</si>
  <si>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</si>
  <si>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</si>
  <si>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</si>
  <si>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</si>
  <si>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</si>
  <si>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</si>
  <si>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</si>
  <si>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</si>
  <si>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</si>
  <si>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</si>
  <si>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</si>
  <si>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</si>
  <si>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</si>
  <si>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</si>
  <si>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</si>
  <si>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</si>
  <si>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</si>
  <si>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</si>
  <si>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</si>
  <si>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</si>
  <si>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</si>
  <si>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</si>
  <si>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</si>
  <si>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</si>
  <si>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</si>
  <si>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</si>
  <si>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</si>
  <si>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</si>
  <si>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</si>
  <si>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</si>
  <si>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</si>
  <si>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</si>
  <si>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</si>
  <si>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</si>
  <si>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</si>
  <si>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</si>
  <si>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</si>
  <si>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</si>
  <si>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</si>
  <si>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</si>
  <si>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</si>
  <si>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</si>
  <si>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</si>
  <si>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</si>
  <si>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</si>
  <si>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</si>
  <si>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</si>
  <si>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</si>
  <si>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</si>
  <si>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</si>
  <si>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</si>
  <si>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</si>
  <si>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</si>
  <si>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</si>
  <si>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</si>
  <si>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</si>
  <si>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</si>
  <si>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</si>
  <si>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</si>
  <si>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</si>
  <si>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</si>
  <si>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</si>
  <si>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</si>
  <si>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</si>
  <si>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</si>
  <si>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</si>
  <si>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</si>
  <si>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</si>
  <si>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</si>
  <si>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</si>
  <si>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</si>
  <si>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</si>
  <si>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</si>
  <si>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</si>
  <si>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</si>
  <si>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</si>
  <si>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</si>
  <si>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</si>
  <si>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</si>
  <si>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</si>
  <si>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</si>
  <si>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</si>
  <si>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</si>
  <si>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</si>
  <si>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</si>
  <si>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</si>
  <si>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</si>
  <si>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</si>
  <si>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</si>
  <si>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</si>
  <si>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</si>
  <si>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</si>
  <si>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</si>
  <si>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</si>
  <si>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</si>
  <si>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</si>
  <si>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</si>
  <si>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</si>
  <si>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</si>
  <si>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</si>
  <si>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</si>
  <si>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</si>
  <si>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</si>
  <si>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</si>
  <si>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</si>
  <si>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</si>
  <si>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</si>
  <si>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</si>
  <si>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</si>
  <si>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</si>
  <si>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</si>
  <si>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</si>
  <si>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</si>
  <si>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</si>
  <si>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</si>
  <si>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</si>
  <si>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</si>
  <si>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</si>
  <si>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</si>
  <si>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</si>
  <si>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</si>
  <si>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</si>
  <si>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</si>
  <si>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</si>
  <si>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</si>
  <si>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</si>
  <si>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</si>
  <si>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</si>
  <si>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</si>
  <si>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</si>
  <si>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</si>
  <si>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</si>
  <si>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</si>
  <si>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</si>
  <si>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</si>
  <si>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</si>
  <si>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</si>
  <si>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</si>
  <si>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</si>
  <si>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</si>
  <si>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</si>
  <si>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</si>
  <si>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</si>
  <si>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</si>
  <si>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</si>
  <si>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</si>
  <si>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</si>
  <si>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</si>
  <si>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</si>
  <si>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</si>
  <si>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</si>
  <si>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</si>
  <si>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</si>
  <si>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</si>
  <si>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</si>
  <si>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</si>
  <si>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</si>
  <si>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</si>
  <si>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</si>
  <si>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</si>
  <si>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</si>
  <si>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</si>
  <si>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</si>
  <si>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</si>
  <si>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</si>
  <si>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</si>
  <si>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</si>
  <si>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</si>
  <si>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</si>
  <si>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</si>
  <si>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</si>
  <si>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</si>
  <si>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</si>
  <si>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</si>
  <si>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</si>
  <si>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</si>
  <si>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</si>
  <si>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</si>
  <si>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</si>
  <si>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</si>
  <si>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</si>
  <si>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</si>
  <si>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</si>
  <si>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</si>
  <si>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</si>
  <si>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</si>
  <si>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</si>
  <si>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</si>
  <si>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</si>
  <si>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</si>
  <si>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</si>
  <si>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</si>
  <si>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</si>
  <si>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</si>
  <si>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</si>
  <si>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</si>
  <si>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</si>
  <si>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</si>
  <si>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</si>
  <si>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</si>
  <si>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</si>
  <si>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</si>
  <si>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</si>
  <si>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</si>
  <si>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</si>
  <si>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</si>
  <si>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</si>
  <si>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</si>
  <si>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</si>
  <si>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</si>
  <si>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</si>
  <si>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</si>
  <si>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</si>
  <si>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</si>
  <si>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</si>
  <si>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</si>
  <si>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</si>
  <si>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</si>
  <si>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</si>
  <si>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</si>
  <si>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</si>
  <si>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</si>
  <si>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</si>
  <si>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</si>
  <si>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</si>
  <si>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</si>
  <si>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</si>
  <si>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</si>
  <si>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</si>
  <si>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</si>
  <si>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</si>
  <si>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</si>
  <si>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</si>
  <si>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</si>
  <si>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</si>
  <si>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</si>
  <si>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</si>
  <si>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</si>
  <si>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</si>
  <si>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</si>
  <si>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</si>
  <si>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</si>
  <si>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</si>
  <si>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</si>
  <si>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</si>
  <si>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</si>
  <si>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</si>
  <si>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</si>
  <si>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</si>
  <si>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</si>
  <si>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</si>
  <si>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</si>
  <si>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</si>
  <si>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</si>
  <si>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</si>
  <si>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</si>
  <si>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</si>
  <si>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</si>
  <si>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</si>
  <si>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</si>
  <si>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</si>
  <si>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</si>
  <si>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</si>
  <si>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</si>
  <si>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</si>
  <si>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</si>
  <si>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</si>
  <si>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</si>
  <si>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</si>
  <si>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</si>
  <si>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</si>
  <si>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</si>
  <si>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</si>
  <si>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</si>
  <si>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</si>
  <si>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</si>
  <si>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</si>
  <si>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</si>
  <si>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</si>
  <si>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</si>
  <si>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</si>
  <si>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</si>
  <si>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</si>
  <si>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</si>
  <si>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</si>
  <si>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</si>
  <si>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</si>
  <si>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</si>
  <si>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</si>
  <si>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</si>
  <si>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</si>
  <si>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</si>
  <si>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</si>
  <si>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</si>
  <si>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</si>
  <si>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</si>
  <si>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</si>
  <si>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</si>
  <si>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</si>
  <si>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</si>
  <si>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</si>
  <si>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</si>
  <si>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</si>
  <si>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</si>
  <si>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</si>
  <si>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</si>
  <si>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</si>
  <si>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</si>
  <si>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</si>
  <si>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</si>
  <si>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</si>
  <si>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</si>
  <si>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</si>
  <si>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</si>
  <si>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</si>
  <si>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</si>
  <si>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</si>
  <si>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</si>
  <si>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</si>
  <si>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</si>
  <si>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</si>
  <si>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</si>
  <si>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</si>
  <si>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</si>
  <si>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</si>
  <si>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</si>
  <si>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</si>
  <si>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</si>
  <si>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</si>
  <si>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</si>
  <si>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</si>
  <si>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</si>
  <si>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</si>
  <si>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</si>
  <si>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</si>
  <si>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</si>
  <si>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</si>
  <si>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</si>
  <si>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</si>
  <si>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</si>
  <si>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</si>
  <si>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</si>
  <si>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</si>
  <si>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</si>
  <si>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</si>
  <si>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</si>
  <si>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</si>
  <si>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</si>
  <si>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</si>
  <si>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</si>
  <si>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</si>
  <si>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</si>
  <si>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</si>
  <si>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</si>
  <si>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</si>
  <si>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</si>
  <si>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</si>
  <si>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</si>
  <si>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</si>
  <si>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</si>
  <si>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</si>
  <si>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</si>
  <si>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</si>
  <si>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</si>
  <si>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</si>
  <si>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</si>
  <si>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</si>
  <si>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</si>
  <si>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</si>
  <si>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</si>
  <si>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</si>
  <si>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</si>
  <si>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</si>
  <si>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</si>
  <si>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</si>
  <si>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</si>
  <si>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</si>
  <si>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</si>
  <si>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</si>
  <si>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</si>
  <si>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</si>
  <si>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</si>
  <si>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</si>
  <si>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</si>
  <si>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</si>
  <si>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</si>
  <si>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</si>
  <si>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</si>
  <si>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</si>
  <si>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</si>
  <si>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</si>
  <si>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</si>
  <si>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</si>
  <si>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</si>
  <si>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</si>
  <si>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</si>
  <si>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</si>
  <si>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</si>
  <si>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</si>
  <si>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</si>
  <si>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</si>
  <si>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</si>
  <si>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</si>
  <si>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</si>
  <si>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</si>
  <si>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</si>
  <si>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</si>
  <si>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</si>
  <si>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</si>
  <si>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</si>
  <si>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</si>
  <si>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</si>
  <si>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</si>
  <si>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</si>
  <si>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</si>
  <si>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</si>
  <si>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</si>
  <si>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</si>
  <si>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</si>
  <si>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</si>
  <si>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</si>
  <si>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</si>
  <si>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</si>
  <si>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</si>
  <si>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</si>
  <si>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</si>
  <si>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</si>
  <si>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</si>
  <si>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</si>
  <si>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</si>
  <si>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</si>
  <si>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</si>
  <si>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</si>
  <si>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</si>
  <si>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</si>
  <si>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</si>
  <si>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</si>
  <si>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</si>
  <si>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</si>
  <si>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</si>
  <si>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</si>
  <si>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</si>
  <si>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</si>
  <si>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</si>
  <si>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</si>
  <si>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</si>
  <si>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</si>
  <si>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</si>
  <si>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</si>
  <si>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</si>
  <si>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</si>
  <si>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</si>
  <si>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</si>
  <si>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</si>
  <si>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</si>
  <si>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</si>
  <si>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</si>
  <si>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</si>
  <si>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</si>
  <si>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</si>
  <si>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</si>
  <si>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</si>
  <si>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</si>
  <si>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</si>
  <si>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</si>
  <si>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</si>
  <si>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</si>
  <si>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</si>
  <si>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</si>
  <si>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</si>
  <si>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</si>
  <si>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</si>
  <si>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</si>
  <si>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</si>
  <si>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</si>
  <si>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</si>
  <si>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</si>
  <si>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</si>
  <si>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</si>
  <si>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</si>
  <si>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</si>
  <si>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</si>
  <si>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</si>
  <si>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</si>
  <si>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</si>
  <si>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</si>
  <si>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</si>
  <si>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</si>
  <si>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</si>
  <si>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</si>
  <si>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</si>
  <si>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</si>
  <si>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</si>
  <si>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</si>
  <si>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</si>
  <si>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</si>
  <si>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</si>
  <si>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</si>
  <si>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</si>
  <si>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</si>
  <si>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</si>
  <si>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</si>
  <si>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</si>
  <si>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</si>
  <si>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</si>
  <si>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</si>
  <si>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</si>
  <si>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</si>
  <si>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</si>
  <si>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</si>
  <si>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</si>
  <si>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</si>
  <si>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</si>
  <si>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</si>
  <si>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</si>
  <si>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</si>
  <si>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</si>
  <si>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</si>
  <si>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</si>
  <si>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</si>
  <si>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</si>
  <si>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</si>
  <si>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</si>
  <si>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</si>
  <si>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</si>
  <si>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</si>
  <si>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</si>
  <si>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</si>
  <si>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</si>
  <si>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</si>
  <si>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</si>
  <si>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</si>
  <si>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</si>
  <si>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</si>
  <si>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</si>
  <si>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</si>
  <si>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</si>
  <si>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</si>
  <si>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</si>
  <si>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</si>
  <si>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</si>
  <si>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</si>
  <si>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</si>
  <si>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</si>
  <si>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</si>
  <si>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</si>
  <si>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</si>
  <si>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</si>
  <si>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</si>
  <si>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</si>
  <si>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</si>
  <si>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</si>
  <si>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</si>
  <si>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</si>
  <si>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</si>
  <si>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</si>
  <si>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</si>
  <si>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</si>
  <si>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</si>
  <si>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</si>
  <si>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</si>
  <si>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</si>
  <si>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</si>
  <si>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</si>
  <si>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</si>
  <si>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</si>
  <si>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</si>
  <si>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</si>
  <si>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</si>
  <si>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</si>
  <si>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</si>
  <si>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</si>
  <si>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</si>
  <si>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</si>
  <si>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</si>
  <si>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</si>
  <si>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</si>
  <si>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</si>
  <si>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</si>
  <si>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</si>
  <si>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</si>
  <si>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</si>
  <si>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</si>
  <si>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</si>
  <si>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</si>
  <si>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</si>
  <si>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</si>
  <si>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</si>
  <si>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</si>
  <si>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</si>
  <si>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</si>
  <si>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</si>
  <si>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</si>
  <si>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</si>
  <si>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</si>
  <si>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</si>
  <si>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</si>
  <si>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</si>
  <si>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</si>
  <si>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</si>
  <si>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</si>
  <si>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</si>
  <si>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</si>
  <si>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</si>
  <si>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</si>
  <si>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</si>
  <si>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</si>
  <si>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</si>
  <si>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</si>
  <si>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</si>
  <si>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</si>
  <si>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</si>
  <si>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</si>
  <si>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</si>
  <si>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</si>
  <si>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</si>
  <si>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</si>
  <si>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</si>
  <si>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</si>
  <si>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</si>
  <si>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</si>
  <si>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</si>
  <si>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</si>
  <si>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</si>
  <si>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</si>
  <si>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</si>
  <si>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</si>
  <si>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</si>
  <si>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</si>
  <si>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</si>
  <si>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</si>
  <si>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</si>
  <si>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</si>
  <si>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</si>
  <si>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</si>
  <si>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</si>
  <si>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</si>
  <si>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</si>
  <si>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</si>
  <si>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</si>
  <si>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</si>
  <si>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</si>
  <si>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</si>
  <si>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</si>
  <si>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</si>
  <si>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</si>
  <si>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</si>
  <si>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</si>
  <si>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</si>
  <si>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</si>
  <si>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</si>
  <si>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</si>
  <si>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</si>
  <si>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</si>
  <si>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</si>
  <si>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</si>
  <si>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</si>
  <si>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</si>
  <si>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</si>
  <si>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</si>
  <si>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</si>
  <si>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</si>
  <si>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</si>
  <si>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</si>
  <si>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</si>
  <si>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</si>
  <si>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</si>
  <si>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</si>
  <si>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</si>
  <si>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</si>
  <si>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</si>
  <si>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</si>
  <si>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</si>
  <si>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</si>
  <si>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</si>
  <si>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</si>
  <si>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</si>
  <si>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</si>
  <si>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</si>
  <si>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</si>
  <si>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</si>
  <si>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</si>
  <si>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</si>
  <si>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</si>
  <si>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</si>
  <si>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</si>
  <si>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</si>
  <si>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</si>
  <si>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</si>
  <si>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</si>
  <si>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</si>
  <si>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</si>
  <si>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</si>
  <si>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</si>
  <si>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</si>
  <si>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</si>
  <si>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</si>
  <si>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</si>
  <si>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</si>
  <si>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</si>
  <si>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</si>
  <si>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</si>
  <si>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</si>
  <si>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</si>
  <si>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</si>
  <si>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</si>
  <si>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</si>
  <si>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</si>
  <si>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</si>
  <si>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</si>
  <si>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</si>
  <si>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</si>
  <si>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</si>
  <si>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</si>
  <si>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</si>
  <si>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</si>
  <si>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</si>
  <si>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</si>
  <si>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</si>
  <si>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</si>
  <si>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</si>
  <si>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</si>
  <si>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</si>
  <si>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</si>
  <si>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</si>
  <si>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</si>
  <si>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</si>
  <si>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</si>
  <si>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</si>
  <si>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</si>
  <si>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</si>
  <si>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</si>
  <si>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</si>
  <si>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</si>
  <si>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</si>
  <si>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</si>
  <si>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</si>
  <si>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</si>
  <si>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</si>
  <si>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</si>
  <si>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</si>
  <si>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</si>
  <si>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</si>
  <si>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</si>
  <si>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</si>
  <si>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</si>
  <si>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</si>
  <si>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</si>
  <si>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</si>
  <si>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</si>
  <si>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</si>
  <si>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</si>
  <si>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</si>
  <si>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</si>
  <si>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</si>
  <si>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</si>
  <si>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</si>
  <si>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</si>
  <si>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</si>
  <si>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</si>
  <si>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</si>
  <si>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</si>
  <si>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</si>
  <si>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</si>
  <si>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</si>
  <si>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</si>
  <si>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</si>
  <si>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</si>
  <si>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</si>
  <si>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</si>
  <si>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</si>
  <si>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</si>
  <si>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</si>
  <si>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</si>
  <si>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</si>
  <si>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</si>
  <si>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</si>
  <si>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</si>
  <si>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</si>
  <si>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</si>
  <si>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</si>
  <si>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</si>
  <si>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</si>
  <si>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</si>
  <si>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</si>
  <si>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</si>
  <si>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</si>
  <si>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</si>
  <si>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</si>
  <si>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</si>
  <si>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</si>
  <si>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</si>
  <si>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</si>
  <si>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</si>
  <si>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</si>
  <si>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</si>
  <si>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</si>
  <si>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</si>
  <si>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</si>
  <si>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</si>
  <si>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</si>
  <si>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</si>
  <si>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</si>
  <si>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</si>
  <si>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</si>
  <si>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</si>
  <si>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</si>
  <si>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</si>
  <si>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</si>
  <si>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</si>
  <si>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</si>
  <si>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</si>
  <si>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</si>
  <si>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</si>
  <si>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</si>
  <si>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</si>
  <si>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</si>
  <si>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</si>
  <si>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</si>
  <si>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</si>
  <si>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</si>
  <si>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</si>
  <si>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</si>
  <si>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</si>
  <si>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</si>
  <si>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</si>
  <si>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</si>
  <si>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</si>
  <si>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</si>
  <si>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</si>
  <si>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</si>
  <si>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</si>
  <si>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</si>
  <si>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</si>
  <si>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</si>
  <si>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</si>
  <si>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</si>
  <si>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</si>
  <si>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</si>
  <si>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</si>
  <si>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</si>
  <si>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</si>
  <si>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</si>
  <si>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</si>
  <si>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</si>
  <si>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</si>
  <si>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</si>
  <si>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</si>
  <si>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</si>
  <si>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</si>
  <si>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</si>
  <si>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</si>
  <si>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</si>
  <si>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</si>
  <si>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</si>
  <si>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</si>
  <si>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</si>
  <si>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</si>
  <si>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</si>
  <si>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</si>
  <si>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</si>
  <si>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</si>
  <si>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</si>
  <si>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</si>
  <si>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</si>
  <si>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</si>
  <si>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</si>
  <si>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</si>
  <si>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</si>
  <si>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</si>
  <si>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</si>
  <si>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</si>
  <si>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</si>
  <si>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</si>
  <si>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</si>
  <si>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</si>
  <si>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</si>
  <si>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</si>
  <si>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</si>
  <si>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</si>
  <si>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</si>
  <si>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</si>
  <si>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</si>
  <si>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</si>
  <si>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</si>
  <si>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</si>
  <si>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</si>
  <si>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</si>
  <si>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</si>
  <si>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</si>
  <si>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</si>
  <si>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</si>
  <si>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</si>
  <si>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</si>
  <si>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</si>
  <si>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</si>
  <si>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</si>
  <si>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</si>
  <si>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</si>
  <si>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</si>
  <si>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</si>
  <si>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</si>
  <si>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</si>
  <si>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</si>
  <si>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</si>
  <si>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</si>
  <si>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</si>
  <si>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</si>
  <si>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</si>
  <si>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</si>
  <si>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</si>
  <si>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</si>
  <si>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</si>
  <si>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</si>
  <si>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</si>
  <si>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</si>
  <si>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</si>
  <si>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</si>
  <si>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</si>
  <si>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</si>
  <si>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</si>
  <si>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</si>
  <si>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</si>
  <si>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</si>
  <si>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</si>
  <si>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</si>
  <si>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</si>
  <si>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</si>
  <si>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</si>
  <si>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</si>
  <si>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</si>
  <si>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</si>
  <si>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</si>
  <si>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</si>
  <si>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</si>
  <si>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</si>
  <si>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</si>
  <si>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</si>
  <si>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</si>
  <si>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</si>
  <si>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</si>
  <si>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</si>
  <si>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</si>
  <si>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</si>
  <si>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</si>
  <si>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</si>
  <si>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</si>
  <si>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</si>
  <si>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</si>
  <si>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</si>
  <si>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</si>
  <si>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</si>
  <si>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</si>
  <si>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</si>
  <si>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</si>
  <si>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</si>
  <si>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</si>
  <si>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</si>
  <si>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</si>
  <si>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</si>
  <si>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</si>
  <si>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</si>
  <si>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</si>
  <si>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</si>
  <si>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</si>
  <si>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</si>
  <si>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</si>
  <si>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</si>
  <si>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</si>
  <si>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</si>
  <si>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</si>
  <si>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</si>
  <si>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</si>
  <si>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</si>
  <si>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</si>
  <si>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</si>
  <si>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</si>
  <si>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</si>
  <si>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</si>
  <si>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</si>
  <si>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</si>
  <si>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</si>
  <si>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</si>
  <si>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</si>
  <si>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</si>
  <si>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</si>
  <si>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</si>
  <si>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</si>
  <si>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</si>
  <si>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</si>
  <si>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</si>
  <si>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</si>
  <si>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</si>
  <si>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</si>
  <si>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</si>
  <si>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</si>
  <si>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</si>
  <si>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</si>
  <si>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</si>
  <si>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</si>
  <si>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</si>
  <si>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</si>
  <si>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</si>
  <si>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</si>
  <si>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</si>
  <si>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</si>
  <si>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</si>
  <si>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</si>
  <si>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</si>
  <si>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</si>
  <si>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</si>
  <si>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</si>
  <si>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</si>
  <si>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</si>
  <si>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</si>
  <si>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</si>
  <si>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</si>
  <si>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</si>
  <si>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</si>
  <si>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</si>
  <si>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</si>
  <si>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</si>
  <si>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</si>
  <si>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</si>
  <si>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</si>
  <si>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</si>
  <si>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</si>
  <si>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</si>
  <si>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</si>
  <si>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</si>
  <si>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</si>
  <si>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</si>
  <si>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</si>
  <si>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</si>
  <si>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</si>
  <si>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</si>
  <si>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</si>
  <si>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</si>
  <si>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</si>
  <si>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</si>
  <si>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</si>
  <si>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</si>
  <si>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</si>
  <si>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</si>
  <si>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</si>
  <si>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</si>
  <si>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</si>
  <si>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</si>
  <si>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</si>
  <si>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</si>
  <si>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</si>
  <si>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</si>
  <si>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</si>
  <si>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</si>
  <si>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</si>
  <si>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</si>
  <si>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</si>
  <si>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</si>
  <si>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</si>
  <si>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</si>
  <si>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</si>
  <si>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</si>
  <si>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</si>
  <si>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</si>
  <si>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</si>
  <si>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</si>
  <si>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</si>
  <si>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</si>
  <si>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</si>
  <si>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</si>
  <si>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</si>
  <si>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</si>
  <si>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</si>
  <si>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</si>
  <si>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</si>
  <si>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</si>
  <si>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</si>
  <si>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</si>
  <si>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</si>
  <si>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</si>
  <si>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</si>
  <si>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</si>
  <si>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</si>
  <si>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</si>
  <si>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</si>
  <si>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</si>
  <si>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</si>
  <si>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</si>
  <si>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</si>
  <si>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</si>
  <si>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</si>
  <si>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</si>
  <si>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</si>
  <si>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</si>
  <si>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</si>
  <si>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</si>
  <si>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</si>
  <si>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</si>
  <si>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</si>
  <si>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</si>
  <si>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</si>
  <si>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</si>
  <si>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</si>
  <si>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</si>
  <si>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</si>
  <si>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</si>
  <si>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</si>
  <si>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</si>
  <si>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</si>
  <si>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</si>
  <si>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</si>
  <si>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</si>
  <si>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</si>
  <si>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</si>
  <si>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</si>
  <si>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</si>
  <si>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</si>
  <si>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</si>
  <si>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</si>
  <si>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</si>
  <si>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</si>
  <si>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</si>
  <si>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</si>
  <si>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</si>
  <si>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</si>
  <si>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</si>
  <si>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</si>
  <si>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</si>
  <si>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</si>
  <si>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</si>
  <si>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</si>
  <si>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</si>
  <si>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</si>
  <si>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</si>
  <si>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</si>
  <si>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</si>
  <si>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</si>
  <si>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</si>
  <si>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</si>
  <si>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</si>
  <si>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</si>
  <si>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</si>
  <si>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</si>
  <si>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</si>
  <si>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</si>
  <si>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</si>
  <si>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</si>
  <si>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</si>
  <si>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</si>
  <si>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</si>
  <si>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</si>
  <si>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</si>
  <si>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</si>
  <si>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</si>
  <si>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</si>
  <si>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</si>
  <si>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</si>
  <si>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</si>
  <si>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</si>
  <si>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</si>
  <si>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</si>
  <si>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</si>
  <si>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</si>
  <si>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</si>
  <si>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</si>
  <si>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</si>
  <si>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</si>
  <si>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</si>
  <si>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</si>
  <si>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</si>
  <si>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</si>
  <si>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</si>
  <si>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</si>
  <si>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</si>
  <si>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</si>
  <si>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</si>
  <si>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</si>
  <si>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</si>
  <si>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</si>
  <si>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</si>
  <si>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</si>
  <si>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</si>
  <si>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</si>
  <si>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</si>
  <si>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</si>
  <si>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</si>
  <si>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</si>
  <si>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</si>
  <si>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</si>
  <si>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</si>
  <si>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</si>
  <si>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</si>
  <si>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</si>
  <si>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</si>
  <si>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</si>
  <si>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</si>
  <si>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</si>
  <si>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</si>
  <si>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</si>
  <si>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</si>
  <si>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</si>
  <si>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</si>
  <si>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</si>
  <si>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</si>
  <si>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</si>
  <si>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</si>
  <si>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</si>
  <si>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</si>
  <si>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</si>
  <si>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</si>
  <si>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</si>
  <si>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</si>
  <si>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</si>
  <si>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</si>
  <si>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</si>
  <si>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</si>
  <si>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</si>
  <si>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</si>
  <si>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</si>
  <si>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</si>
  <si>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</si>
  <si>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</si>
  <si>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</si>
  <si>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</si>
  <si>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</si>
  <si>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</si>
  <si>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</si>
  <si>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</si>
  <si>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</si>
  <si>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</si>
  <si>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</si>
  <si>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</si>
  <si>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</si>
  <si>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</si>
  <si>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</si>
  <si>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</si>
  <si>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</si>
  <si>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</si>
  <si>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</si>
  <si>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</si>
  <si>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</si>
  <si>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</si>
  <si>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</si>
  <si>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</si>
  <si>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</si>
  <si>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</si>
  <si>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</si>
  <si>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</si>
  <si>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</si>
  <si>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</si>
  <si>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</si>
  <si>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</si>
  <si>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</si>
  <si>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</si>
  <si>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</si>
  <si>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</si>
  <si>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</si>
  <si>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</si>
  <si>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</si>
  <si>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</si>
  <si>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</si>
  <si>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</si>
  <si>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</si>
  <si>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</si>
  <si>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</si>
  <si>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</si>
  <si>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</si>
  <si>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</si>
  <si>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</si>
  <si>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</si>
  <si>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</si>
  <si>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</si>
  <si>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</si>
  <si>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</si>
  <si>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</si>
  <si>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</si>
  <si>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</si>
  <si>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</si>
  <si>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</si>
  <si>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</si>
  <si>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</si>
  <si>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</si>
  <si>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</si>
  <si>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</si>
  <si>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</si>
  <si>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</si>
  <si>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</si>
  <si>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</si>
  <si>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</si>
  <si>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</si>
  <si>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</si>
  <si>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</si>
  <si>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</si>
  <si>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</si>
  <si>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</si>
  <si>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</si>
  <si>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</si>
  <si>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</si>
  <si>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</si>
  <si>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</si>
  <si>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</si>
  <si>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</si>
  <si>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</si>
  <si>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</si>
  <si>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</si>
  <si>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</si>
  <si>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</si>
  <si>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</si>
  <si>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</si>
  <si>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</si>
  <si>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</si>
  <si>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</si>
  <si>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</si>
  <si>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</si>
  <si>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</si>
  <si>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</si>
  <si>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</si>
  <si>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</si>
  <si>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</si>
  <si>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</si>
  <si>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</si>
  <si>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</si>
  <si>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</si>
  <si>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</si>
  <si>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</si>
  <si>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</si>
  <si>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</si>
  <si>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</si>
  <si>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</si>
  <si>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</si>
  <si>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</si>
  <si>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</si>
  <si>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</si>
  <si>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</si>
  <si>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</si>
  <si>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</si>
  <si>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</si>
  <si>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</si>
  <si>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</si>
  <si>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</si>
  <si>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</si>
  <si>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</si>
  <si>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</si>
  <si>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</si>
  <si>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</si>
  <si>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</si>
  <si>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</si>
  <si>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</si>
  <si>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</si>
  <si>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</si>
  <si>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</si>
  <si>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</si>
  <si>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</si>
  <si>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</si>
  <si>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</si>
  <si>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</si>
  <si>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</si>
  <si>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</si>
  <si>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</si>
  <si>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</si>
  <si>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</si>
  <si>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</si>
  <si>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</si>
  <si>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</si>
  <si>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</si>
  <si>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</si>
  <si>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</si>
  <si>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</si>
  <si>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</si>
  <si>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</si>
  <si>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</si>
  <si>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</si>
  <si>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</si>
  <si>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</si>
  <si>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</si>
  <si>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</si>
  <si>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</si>
  <si>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</si>
  <si>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</si>
  <si>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</si>
  <si>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</si>
  <si>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</si>
  <si>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</si>
  <si>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</si>
  <si>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</si>
  <si>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</si>
  <si>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</si>
  <si>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</si>
  <si>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</si>
  <si>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</si>
  <si>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</si>
  <si>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</si>
  <si>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</si>
  <si>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</si>
  <si>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</si>
  <si>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</si>
  <si>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</si>
  <si>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</si>
  <si>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</si>
  <si>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</si>
  <si>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</si>
  <si>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</si>
  <si>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</si>
  <si>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</si>
  <si>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</si>
  <si>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</si>
  <si>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</si>
  <si>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</si>
  <si>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</si>
  <si>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</si>
  <si>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</si>
  <si>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</si>
  <si>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</si>
  <si>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</si>
  <si>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</si>
  <si>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</si>
  <si>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</si>
  <si>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</si>
  <si>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</si>
  <si>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</si>
  <si>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</si>
  <si>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</si>
  <si>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</si>
  <si>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</si>
  <si>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</si>
  <si>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</si>
  <si>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</si>
  <si>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</si>
  <si>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</si>
  <si>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</si>
  <si>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</si>
  <si>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</si>
  <si>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</si>
  <si>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</si>
  <si>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</si>
  <si>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</si>
  <si>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</si>
  <si>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</si>
  <si>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</si>
  <si>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</si>
  <si>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</si>
  <si>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</si>
  <si>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</si>
  <si>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</si>
  <si>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</si>
  <si>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</si>
  <si>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</si>
  <si>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</si>
  <si>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</si>
  <si>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</si>
  <si>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</si>
  <si>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</si>
  <si>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</si>
  <si>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</si>
  <si>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</si>
  <si>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</si>
  <si>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</si>
  <si>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</si>
  <si>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</si>
  <si>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</si>
  <si>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</si>
  <si>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</si>
  <si>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</si>
  <si>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</si>
  <si>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</si>
  <si>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</si>
  <si>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</si>
  <si>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</si>
  <si>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</si>
  <si>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</si>
  <si>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</si>
  <si>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</si>
  <si>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</si>
  <si>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</si>
  <si>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</si>
  <si>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</si>
  <si>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</si>
  <si>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</si>
  <si>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</si>
  <si>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</si>
  <si>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</si>
  <si>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</si>
  <si>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</si>
  <si>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</si>
  <si>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</si>
  <si>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</si>
  <si>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</si>
  <si>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</si>
  <si>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</si>
  <si>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</si>
  <si>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</si>
  <si>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</si>
  <si>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</si>
  <si>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</si>
  <si>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</si>
  <si>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</si>
  <si>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</si>
  <si>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</si>
  <si>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</si>
  <si>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</si>
  <si>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</si>
  <si>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</si>
  <si>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</si>
  <si>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</si>
  <si>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</si>
  <si>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</si>
  <si>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</si>
  <si>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</si>
  <si>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</si>
  <si>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</si>
  <si>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</si>
  <si>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</si>
  <si>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</si>
  <si>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</si>
  <si>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</si>
  <si>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</si>
  <si>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</si>
  <si>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</si>
  <si>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</si>
  <si>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</si>
  <si>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</si>
  <si>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</si>
  <si>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</si>
  <si>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</si>
  <si>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</si>
  <si>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</si>
  <si>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</si>
  <si>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</si>
  <si>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</si>
  <si>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</si>
  <si>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</si>
  <si>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</si>
  <si>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</si>
  <si>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</si>
  <si>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</si>
  <si>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</si>
  <si>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</si>
  <si>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</si>
  <si>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</si>
  <si>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</si>
  <si>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</si>
  <si>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</si>
  <si>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</si>
  <si>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</si>
  <si>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</si>
  <si>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</si>
  <si>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</si>
  <si>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</si>
  <si>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</si>
  <si>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</si>
  <si>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</si>
  <si>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</si>
  <si>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</si>
  <si>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</si>
  <si>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</si>
  <si>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</si>
  <si>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</si>
  <si>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</si>
  <si>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</si>
  <si>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</si>
  <si>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</si>
  <si>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</si>
  <si>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</si>
  <si>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</si>
  <si>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</si>
  <si>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</si>
  <si>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</si>
  <si>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</si>
  <si>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</si>
  <si>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</si>
  <si>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</si>
  <si>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</si>
  <si>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</si>
  <si>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</si>
  <si>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</si>
  <si>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</si>
  <si>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</si>
  <si>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</si>
  <si>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</si>
  <si>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</si>
  <si>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</si>
  <si>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</si>
  <si>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</si>
  <si>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</si>
  <si>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</si>
  <si>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</si>
  <si>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</si>
  <si>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</si>
  <si>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</si>
  <si>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</si>
  <si>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</si>
  <si>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</si>
  <si>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</si>
  <si>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</si>
  <si>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</si>
  <si>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</si>
  <si>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</si>
  <si>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</si>
  <si>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</si>
  <si>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</si>
  <si>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</si>
  <si>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</si>
  <si>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</si>
  <si>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</si>
  <si>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</si>
  <si>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</si>
  <si>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</si>
  <si>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</si>
  <si>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</si>
  <si>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</si>
  <si>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</si>
  <si>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</si>
  <si>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</si>
  <si>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</si>
  <si>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</si>
  <si>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</si>
  <si>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</si>
  <si>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</si>
  <si>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</si>
  <si>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</si>
  <si>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</si>
  <si>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</si>
  <si>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</si>
  <si>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</si>
  <si>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</si>
  <si>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</si>
  <si>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</si>
  <si>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</si>
  <si>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</si>
  <si>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</si>
  <si>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</si>
  <si>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</si>
  <si>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</si>
  <si>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</si>
  <si>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</si>
  <si>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</si>
  <si>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</si>
  <si>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</si>
  <si>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</si>
  <si>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</si>
  <si>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</si>
  <si>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</si>
  <si>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</si>
  <si>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</si>
  <si>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</si>
  <si>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</si>
  <si>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</si>
  <si>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</si>
  <si>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</si>
  <si>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</si>
  <si>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</si>
  <si>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</si>
  <si>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</si>
  <si>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</si>
  <si>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</si>
  <si>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</si>
  <si>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</si>
  <si>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</si>
  <si>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</si>
  <si>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</si>
  <si>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</si>
  <si>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</si>
  <si>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</si>
  <si>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</si>
  <si>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</si>
  <si>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</si>
  <si>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</si>
  <si>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</si>
  <si>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</si>
  <si>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</si>
  <si>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</si>
  <si>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</si>
  <si>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</si>
  <si>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</si>
  <si>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</si>
  <si>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</si>
  <si>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</si>
  <si>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</si>
  <si>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</si>
  <si>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</si>
  <si>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</si>
  <si>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</si>
  <si>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</si>
  <si>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</si>
  <si>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</si>
  <si>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</si>
  <si>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</si>
  <si>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</si>
  <si>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</si>
  <si>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</si>
  <si>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</si>
  <si>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</si>
  <si>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</si>
  <si>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</si>
  <si>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</si>
  <si>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</si>
  <si>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</si>
  <si>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</si>
  <si>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</si>
  <si>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</si>
  <si>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</si>
  <si>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</si>
  <si>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</si>
  <si>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</si>
  <si>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</si>
  <si>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</si>
  <si>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</si>
  <si>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</si>
  <si>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</si>
  <si>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</si>
  <si>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</si>
  <si>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</si>
  <si>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</si>
  <si>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</si>
  <si>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</si>
  <si>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</si>
  <si>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</si>
  <si>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</si>
  <si>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</si>
  <si>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</si>
  <si>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</si>
  <si>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</si>
  <si>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</si>
  <si>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</si>
  <si>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</si>
  <si>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</si>
  <si>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</si>
  <si>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</si>
  <si>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</si>
  <si>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</si>
  <si>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</si>
  <si>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</si>
  <si>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</si>
  <si>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</si>
  <si>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</si>
  <si>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</si>
  <si>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</si>
  <si>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</si>
  <si>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</si>
  <si>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</si>
  <si>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</si>
  <si>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</si>
  <si>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</si>
  <si>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</si>
  <si>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</si>
  <si>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</si>
  <si>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</si>
  <si>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</si>
  <si>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</si>
  <si>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</si>
  <si>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</si>
  <si>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</si>
  <si>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</si>
  <si>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</si>
  <si>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</si>
  <si>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</si>
  <si>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</si>
  <si>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</si>
  <si>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</si>
  <si>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</si>
  <si>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</si>
  <si>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</si>
  <si>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</si>
  <si>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</si>
  <si>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</si>
  <si>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</si>
  <si>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</si>
  <si>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</si>
  <si>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</si>
  <si>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</si>
  <si>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</si>
  <si>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</si>
  <si>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</si>
  <si>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</si>
  <si>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</si>
  <si>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</si>
  <si>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</si>
  <si>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</si>
  <si>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</si>
  <si>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</si>
  <si>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</si>
  <si>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</si>
  <si>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</si>
  <si>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</si>
  <si>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</si>
  <si>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</si>
  <si>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</si>
  <si>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</si>
  <si>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</si>
  <si>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</si>
  <si>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</si>
  <si>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</si>
  <si>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</si>
  <si>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</si>
  <si>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</si>
  <si>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</si>
  <si>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</si>
  <si>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</si>
  <si>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</si>
  <si>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</si>
  <si>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</si>
  <si>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</si>
  <si>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</si>
  <si>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</si>
  <si>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</si>
  <si>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</si>
  <si>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</si>
  <si>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</si>
  <si>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</si>
  <si>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</si>
  <si>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</si>
  <si>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</si>
  <si>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</si>
  <si>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</si>
  <si>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</si>
  <si>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</si>
  <si>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</si>
  <si>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</si>
  <si>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</si>
  <si>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</si>
  <si>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</si>
  <si>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</si>
  <si>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</si>
  <si>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</si>
  <si>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</si>
  <si>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</si>
  <si>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</si>
  <si>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</si>
  <si>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</si>
  <si>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</si>
  <si>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</si>
  <si>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</si>
  <si>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</si>
  <si>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</si>
  <si>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</si>
  <si>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</si>
  <si>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</si>
  <si>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</si>
  <si>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</si>
  <si>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</si>
  <si>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</si>
  <si>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</si>
  <si>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</si>
  <si>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</si>
  <si>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</si>
  <si>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</si>
  <si>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</si>
  <si>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</si>
  <si>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</si>
  <si>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</si>
  <si>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</si>
  <si>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</si>
  <si>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</si>
  <si>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</si>
  <si>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</si>
  <si>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</si>
  <si>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</si>
  <si>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</si>
  <si>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</si>
  <si>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</si>
  <si>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</si>
  <si>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</si>
  <si>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</si>
  <si>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</si>
  <si>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</si>
  <si>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</si>
  <si>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</si>
  <si>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</si>
  <si>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</si>
  <si>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</si>
  <si>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</si>
  <si>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</si>
  <si>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</si>
  <si>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</si>
  <si>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</si>
  <si>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</si>
  <si>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</si>
  <si>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</si>
  <si>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</si>
  <si>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</si>
  <si>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</si>
  <si>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</si>
  <si>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</si>
  <si>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</si>
  <si>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</si>
  <si>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</si>
  <si>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</si>
  <si>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</si>
  <si>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</si>
  <si>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</si>
  <si>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</si>
  <si>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</si>
  <si>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</si>
  <si>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</si>
  <si>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</si>
  <si>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</si>
  <si>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</si>
  <si>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</si>
  <si>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</si>
  <si>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</si>
  <si>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</si>
  <si>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</si>
  <si>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</si>
  <si>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</si>
  <si>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</si>
  <si>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</si>
  <si>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</si>
  <si>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</si>
  <si>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</si>
  <si>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</si>
  <si>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</si>
  <si>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</si>
  <si>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</si>
  <si>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</si>
  <si>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</si>
  <si>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</si>
  <si>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</si>
  <si>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</si>
  <si>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</si>
  <si>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</si>
  <si>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</si>
  <si>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</si>
  <si>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</si>
  <si>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</si>
  <si>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</si>
  <si>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</si>
  <si>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</si>
  <si>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</si>
  <si>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</si>
  <si>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</si>
  <si>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</si>
  <si>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</si>
  <si>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</si>
  <si>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</si>
  <si>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</si>
  <si>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</si>
  <si>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</si>
  <si>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</si>
  <si>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</si>
  <si>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</si>
  <si>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</si>
  <si>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</si>
  <si>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</si>
  <si>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</si>
  <si>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</si>
  <si>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</si>
  <si>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</si>
  <si>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</si>
  <si>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</si>
  <si>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</si>
  <si>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</si>
  <si>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</si>
  <si>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</si>
  <si>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</si>
  <si>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</si>
  <si>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</si>
  <si>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</si>
  <si>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</si>
  <si>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</si>
  <si>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</si>
  <si>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</si>
  <si>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</si>
  <si>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</si>
  <si>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</si>
  <si>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</si>
  <si>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</si>
  <si>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</si>
  <si>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</si>
  <si>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</si>
  <si>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</si>
  <si>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</si>
  <si>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</si>
  <si>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</si>
  <si>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</si>
  <si>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</si>
  <si>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</si>
  <si>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</si>
  <si>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</si>
  <si>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</si>
  <si>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</si>
  <si>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</si>
  <si>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</si>
  <si>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</si>
  <si>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</si>
  <si>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</si>
  <si>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</si>
  <si>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</si>
  <si>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</si>
  <si>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</si>
  <si>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</si>
  <si>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</si>
  <si>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</si>
  <si>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</si>
  <si>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</si>
  <si>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</si>
  <si>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</si>
  <si>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</si>
  <si>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</si>
  <si>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</si>
  <si>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</si>
  <si>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</si>
  <si>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</si>
  <si>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</si>
  <si>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</si>
  <si>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</si>
  <si>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</si>
  <si>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</si>
  <si>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</si>
  <si>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</si>
  <si>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</si>
  <si>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</si>
  <si>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</si>
  <si>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</si>
  <si>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</si>
  <si>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</si>
  <si>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</si>
  <si>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</si>
  <si>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</si>
  <si>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</si>
  <si>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</si>
  <si>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</si>
  <si>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</si>
  <si>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</si>
  <si>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</si>
  <si>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</si>
  <si>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</si>
  <si>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</si>
  <si>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</si>
  <si>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</si>
  <si>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</si>
  <si>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</si>
  <si>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</si>
  <si>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</si>
  <si>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</si>
  <si>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</si>
  <si>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</si>
  <si>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</si>
  <si>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</si>
  <si>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</si>
  <si>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</si>
  <si>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</si>
  <si>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</si>
  <si>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</si>
  <si>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</si>
  <si>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</si>
  <si>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</si>
  <si>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</si>
  <si>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</si>
  <si>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</si>
  <si>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</si>
  <si>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</si>
  <si>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</si>
  <si>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</si>
  <si>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</si>
  <si>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</si>
  <si>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</si>
  <si>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</si>
  <si>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</si>
  <si>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</si>
  <si>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</si>
  <si>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</si>
  <si>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</si>
  <si>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</si>
  <si>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</si>
  <si>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</si>
  <si>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</si>
  <si>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</si>
  <si>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</si>
  <si>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</si>
  <si>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</si>
  <si>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</si>
  <si>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</si>
  <si>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</si>
  <si>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</si>
  <si>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</si>
  <si>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</si>
  <si>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</si>
  <si>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</si>
  <si>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</si>
  <si>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</si>
  <si>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</si>
  <si>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</si>
  <si>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</si>
  <si>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</si>
  <si>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</si>
  <si>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</si>
  <si>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</si>
  <si>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</si>
  <si>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</si>
  <si>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</si>
  <si>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</si>
  <si>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</si>
  <si>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</si>
  <si>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</si>
  <si>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</si>
  <si>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</si>
  <si>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</si>
  <si>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</si>
  <si>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</si>
  <si>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</si>
  <si>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</si>
  <si>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</si>
  <si>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</si>
  <si>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</si>
  <si>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</si>
  <si>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</si>
  <si>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</si>
  <si>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</si>
  <si>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</si>
  <si>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</si>
  <si>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</si>
  <si>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</si>
  <si>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</si>
  <si>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</si>
  <si>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</si>
  <si>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</si>
  <si>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</si>
  <si>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</si>
  <si>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</si>
  <si>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</si>
  <si>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</si>
  <si>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</si>
  <si>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</si>
  <si>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</si>
  <si>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</si>
  <si>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</si>
  <si>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</si>
  <si>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</si>
  <si>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</si>
  <si>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</si>
  <si>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</si>
  <si>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</si>
  <si>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</si>
  <si>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</si>
  <si>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</si>
  <si>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</si>
  <si>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</si>
  <si>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</si>
  <si>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</si>
  <si>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</si>
  <si>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</si>
  <si>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</si>
  <si>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</si>
  <si>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</si>
  <si>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</si>
  <si>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</si>
  <si>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</si>
  <si>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</si>
  <si>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</si>
  <si>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</si>
  <si>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</si>
  <si>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</si>
  <si>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</si>
  <si>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</si>
  <si>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</si>
  <si>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</si>
  <si>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</si>
  <si>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</si>
  <si>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</si>
  <si>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</si>
  <si>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</si>
  <si>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</si>
  <si>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</si>
  <si>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</si>
  <si>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</si>
  <si>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</si>
  <si>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</si>
  <si>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</si>
  <si>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</si>
  <si>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</si>
  <si>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</si>
  <si>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</si>
  <si>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</si>
  <si>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</si>
  <si>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</si>
  <si>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</si>
  <si>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</si>
  <si>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</si>
  <si>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</si>
  <si>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</si>
  <si>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</si>
  <si>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</si>
  <si>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</si>
  <si>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</si>
  <si>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</si>
  <si>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</si>
  <si>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</si>
  <si>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</si>
  <si>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</si>
  <si>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</si>
  <si>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</si>
  <si>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</si>
  <si>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</si>
  <si>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</si>
  <si>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</si>
  <si>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</si>
  <si>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</si>
  <si>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</si>
  <si>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</si>
  <si>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</si>
  <si>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</si>
  <si>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</si>
  <si>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</si>
  <si>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</si>
  <si>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</si>
  <si>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</si>
  <si>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</si>
  <si>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</si>
  <si>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</si>
  <si>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</si>
  <si>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</si>
  <si>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</si>
  <si>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</si>
  <si>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</si>
  <si>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</si>
  <si>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</si>
  <si>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</si>
  <si>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</si>
  <si>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</si>
  <si>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</si>
  <si>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</si>
  <si>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</si>
  <si>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</si>
  <si>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</si>
  <si>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</si>
  <si>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</si>
  <si>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</si>
  <si>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</si>
  <si>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</si>
  <si>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</si>
  <si>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</si>
  <si>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</si>
  <si>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</si>
  <si>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</si>
  <si>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</si>
  <si>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</si>
  <si>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</si>
  <si>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</si>
  <si>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</si>
  <si>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</si>
  <si>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</si>
  <si>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</si>
  <si>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</si>
  <si>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</si>
  <si>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</si>
  <si>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</si>
  <si>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</si>
  <si>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</si>
  <si>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</si>
  <si>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</si>
  <si>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</si>
  <si>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</si>
  <si>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</si>
  <si>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</si>
  <si>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</si>
  <si>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</si>
  <si>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</si>
  <si>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</si>
  <si>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</si>
  <si>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</si>
  <si>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</si>
  <si>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</si>
  <si>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</si>
  <si>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</si>
  <si>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</si>
  <si>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</si>
  <si>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</si>
  <si>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</si>
  <si>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</si>
  <si>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</si>
  <si>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</si>
  <si>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</si>
  <si>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</si>
  <si>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</si>
  <si>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</si>
  <si>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</si>
  <si>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</si>
  <si>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</si>
  <si>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</si>
  <si>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</si>
  <si>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</si>
  <si>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</si>
  <si>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</si>
  <si>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</si>
  <si>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</si>
  <si>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</si>
  <si>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</si>
  <si>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</si>
  <si>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</si>
  <si>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</si>
  <si>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</si>
  <si>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</si>
  <si>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</si>
  <si>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</si>
  <si>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</si>
  <si>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</si>
  <si>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</si>
  <si>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</si>
  <si>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</si>
  <si>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</si>
  <si>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</si>
  <si>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</si>
  <si>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</si>
  <si>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</si>
  <si>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</si>
  <si>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</si>
  <si>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</si>
  <si>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</si>
  <si>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</si>
  <si>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</si>
  <si>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</si>
  <si>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</si>
  <si>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</si>
  <si>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</si>
  <si>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</si>
  <si>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</si>
  <si>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</si>
  <si>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</si>
  <si>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</si>
  <si>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</si>
  <si>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</si>
  <si>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</si>
  <si>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</si>
  <si>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</si>
  <si>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</si>
  <si>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</si>
  <si>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</si>
  <si>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</si>
  <si>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</si>
  <si>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</si>
  <si>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</si>
  <si>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</si>
  <si>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</si>
  <si>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</si>
  <si>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</si>
  <si>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</si>
  <si>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</si>
  <si>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</si>
  <si>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</si>
  <si>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</si>
  <si>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</si>
  <si>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</si>
  <si>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</si>
  <si>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</si>
  <si>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</si>
  <si>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</si>
  <si>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</si>
  <si>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</si>
  <si>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</si>
  <si>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</si>
  <si>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</si>
  <si>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</si>
  <si>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</si>
  <si>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</si>
  <si>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</si>
  <si>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</si>
  <si>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</si>
  <si>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</si>
  <si>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</si>
  <si>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</si>
  <si>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</si>
  <si>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</si>
  <si>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</si>
  <si>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</si>
  <si>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</si>
  <si>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</si>
  <si>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</si>
  <si>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</si>
  <si>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</si>
  <si>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</si>
  <si>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</si>
  <si>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</si>
  <si>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</si>
  <si>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</si>
  <si>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</si>
  <si>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</si>
  <si>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</si>
  <si>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</si>
  <si>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</si>
  <si>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</si>
  <si>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</si>
  <si>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</si>
  <si>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</si>
  <si>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</si>
  <si>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</si>
  <si>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</si>
  <si>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</si>
  <si>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</si>
  <si>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</si>
  <si>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</si>
  <si>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</si>
  <si>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</si>
  <si>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</si>
  <si>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</si>
  <si>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</si>
  <si>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</si>
  <si>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</si>
  <si>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</si>
  <si>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</si>
  <si>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</si>
  <si>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</si>
  <si>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</si>
  <si>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</si>
  <si>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</si>
  <si>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</si>
  <si>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</si>
  <si>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</si>
  <si>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</si>
  <si>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</si>
  <si>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</si>
  <si>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</si>
  <si>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</si>
  <si>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</si>
  <si>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</si>
  <si>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</si>
  <si>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</si>
  <si>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</si>
  <si>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</si>
  <si>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</si>
  <si>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</si>
  <si>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</si>
  <si>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</si>
  <si>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</si>
  <si>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</si>
  <si>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</si>
  <si>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</si>
  <si>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</si>
  <si>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</si>
  <si>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</si>
  <si>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</si>
  <si>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</si>
  <si>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</si>
  <si>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</si>
  <si>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</si>
  <si>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</si>
  <si>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</si>
  <si>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</si>
  <si>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</si>
  <si>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</si>
  <si>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</si>
  <si>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</si>
  <si>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</si>
  <si>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</si>
  <si>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</si>
  <si>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</si>
  <si>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</si>
  <si>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</si>
  <si>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</si>
  <si>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</si>
  <si>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</si>
  <si>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</si>
  <si>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</si>
  <si>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</si>
  <si>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</si>
  <si>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</si>
  <si>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</si>
  <si>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</si>
  <si>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</si>
  <si>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</si>
  <si>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</si>
  <si>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</si>
  <si>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</si>
  <si>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</si>
  <si>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</si>
  <si>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</si>
  <si>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</si>
  <si>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</si>
  <si>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</si>
  <si>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</si>
  <si>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</si>
  <si>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</si>
  <si>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</si>
  <si>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</si>
  <si>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</si>
  <si>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</si>
  <si>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</si>
  <si>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</si>
  <si>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</si>
  <si>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</si>
  <si>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</si>
  <si>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</si>
  <si>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</si>
  <si>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</si>
  <si>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</si>
  <si>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</si>
  <si>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</si>
  <si>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</si>
  <si>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</si>
  <si>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</si>
  <si>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</si>
  <si>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</si>
  <si>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</si>
  <si>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</si>
  <si>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</si>
  <si>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</si>
  <si>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</si>
  <si>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</si>
  <si>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</si>
  <si>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</si>
  <si>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</si>
  <si>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</si>
  <si>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</si>
  <si>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</si>
  <si>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</si>
  <si>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</si>
  <si>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</si>
  <si>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</si>
  <si>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</si>
  <si>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</si>
  <si>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</si>
  <si>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</si>
  <si>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</si>
  <si>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</si>
  <si>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</si>
  <si>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</si>
  <si>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</si>
  <si>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</si>
  <si>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</si>
  <si>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</si>
  <si>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</si>
  <si>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</si>
  <si>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</si>
  <si>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</si>
  <si>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</si>
  <si>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</si>
  <si>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</si>
  <si>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</si>
  <si>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</si>
  <si>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</si>
  <si>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</si>
  <si>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</si>
  <si>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</si>
  <si>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</si>
  <si>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</si>
  <si>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</si>
  <si>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</si>
  <si>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</si>
  <si>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</si>
  <si>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</si>
  <si>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</si>
  <si>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</si>
  <si>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</si>
  <si>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</si>
  <si>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</si>
  <si>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</si>
  <si>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</si>
  <si>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</si>
  <si>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</si>
  <si>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</si>
  <si>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</si>
  <si>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</si>
  <si>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</si>
  <si>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</si>
  <si>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</si>
  <si>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</si>
  <si>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</si>
  <si>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</si>
  <si>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</si>
  <si>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</si>
  <si>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</si>
  <si>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</si>
  <si>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</si>
  <si>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</si>
  <si>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</si>
  <si>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</si>
  <si>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</si>
  <si>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</si>
  <si>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</si>
  <si>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</si>
  <si>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</si>
  <si>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</si>
  <si>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</si>
  <si>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</si>
  <si>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</si>
  <si>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</si>
  <si>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</si>
  <si>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</si>
  <si>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</si>
  <si>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</si>
  <si>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</si>
  <si>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</si>
  <si>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</si>
  <si>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</si>
  <si>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</si>
  <si>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</si>
  <si>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</si>
  <si>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</si>
  <si>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</si>
  <si>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</si>
  <si>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</si>
  <si>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</si>
  <si>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</si>
  <si>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</si>
  <si>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</si>
  <si>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</si>
  <si>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</si>
  <si>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</si>
  <si>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</si>
  <si>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</si>
  <si>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</si>
  <si>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</si>
  <si>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</si>
  <si>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</si>
  <si>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</si>
  <si>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</si>
  <si>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</si>
  <si>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</si>
  <si>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</si>
  <si>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</si>
  <si>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</si>
  <si>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</si>
  <si>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</si>
  <si>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</si>
  <si>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</si>
  <si>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</si>
  <si>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</si>
  <si>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</si>
  <si>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</si>
  <si>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</si>
  <si>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</si>
  <si>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</si>
  <si>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</si>
  <si>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</si>
  <si>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</si>
  <si>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</si>
  <si>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</si>
  <si>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</si>
  <si>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</si>
  <si>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</si>
  <si>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</si>
  <si>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</si>
  <si>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</si>
  <si>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</si>
  <si>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</si>
  <si>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</si>
  <si>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</si>
  <si>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</si>
  <si>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</si>
  <si>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</si>
  <si>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</si>
  <si>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</si>
  <si>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</si>
  <si>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</si>
  <si>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</si>
  <si>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</si>
  <si>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</si>
  <si>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</si>
  <si>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</si>
  <si>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</si>
  <si>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</si>
  <si>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</si>
  <si>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</si>
  <si>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</si>
  <si>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</si>
  <si>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</si>
  <si>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</si>
  <si>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</si>
  <si>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</si>
  <si>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</si>
  <si>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</si>
  <si>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</si>
  <si>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</si>
  <si>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</si>
  <si>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</si>
  <si>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</si>
  <si>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</si>
  <si>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</si>
  <si>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</si>
  <si>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</si>
  <si>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</si>
  <si>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</si>
  <si>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</si>
  <si>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</si>
  <si>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</si>
  <si>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</si>
  <si>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</si>
  <si>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</si>
  <si>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</si>
  <si>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</si>
  <si>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</si>
  <si>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</si>
  <si>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</si>
  <si>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</si>
  <si>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</si>
  <si>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</si>
  <si>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</si>
  <si>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</si>
  <si>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</si>
  <si>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</si>
  <si>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</si>
  <si>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</si>
  <si>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</si>
  <si>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</si>
  <si>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</si>
  <si>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</si>
  <si>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</si>
  <si>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</si>
  <si>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</si>
  <si>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</si>
  <si>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</si>
  <si>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</si>
  <si>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</si>
  <si>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</si>
  <si>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</si>
  <si>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</si>
  <si>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</si>
  <si>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</si>
  <si>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</si>
  <si>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</si>
  <si>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</si>
  <si>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</si>
  <si>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</si>
  <si>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</si>
  <si>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</si>
  <si>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</si>
  <si>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</si>
  <si>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</si>
  <si>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</si>
  <si>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</si>
  <si>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</si>
  <si>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</si>
  <si>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</si>
  <si>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</si>
  <si>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</si>
  <si>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</si>
  <si>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</si>
  <si>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</si>
  <si>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</si>
  <si>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</si>
  <si>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</si>
  <si>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</si>
  <si>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</si>
  <si>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</si>
  <si>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</si>
  <si>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</si>
  <si>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</si>
  <si>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</si>
  <si>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</si>
  <si>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</si>
  <si>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</si>
  <si>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</si>
  <si>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</si>
  <si>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</si>
  <si>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</si>
  <si>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</si>
  <si>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</si>
  <si>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</si>
  <si>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</si>
  <si>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</si>
  <si>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</si>
  <si>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</si>
  <si>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</si>
  <si>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</si>
  <si>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</si>
  <si>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</si>
  <si>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</si>
  <si>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</si>
  <si>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</si>
  <si>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</si>
  <si>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</si>
  <si>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</si>
  <si>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</si>
  <si>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</si>
  <si>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</si>
  <si>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</si>
  <si>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</si>
  <si>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</si>
  <si>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</si>
  <si>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</si>
  <si>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</si>
  <si>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</si>
  <si>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</si>
  <si>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</si>
  <si>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</si>
  <si>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</si>
  <si>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</si>
  <si>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</si>
  <si>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</si>
  <si>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</si>
  <si>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</si>
  <si>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</si>
  <si>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</si>
  <si>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</si>
  <si>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</si>
  <si>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</si>
  <si>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</si>
  <si>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</si>
  <si>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</si>
  <si>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</si>
  <si>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</si>
  <si>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</si>
  <si>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</si>
  <si>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</si>
  <si>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</si>
  <si>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</si>
  <si>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</si>
  <si>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</si>
  <si>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</si>
  <si>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</si>
  <si>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</si>
  <si>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</si>
  <si>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</si>
  <si>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</si>
  <si>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</si>
  <si>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</si>
  <si>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</si>
  <si>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</si>
  <si>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</si>
  <si>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</si>
  <si>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</si>
  <si>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</si>
  <si>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</si>
  <si>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</si>
  <si>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</si>
  <si>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</si>
  <si>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</si>
  <si>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</si>
  <si>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</si>
  <si>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</si>
  <si>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</si>
  <si>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</si>
  <si>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</si>
  <si>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</si>
  <si>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</si>
  <si>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</si>
  <si>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</si>
  <si>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</si>
  <si>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</si>
  <si>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</si>
  <si>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</si>
  <si>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</si>
  <si>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</si>
  <si>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</si>
  <si>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</si>
  <si>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</si>
  <si>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</si>
  <si>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</si>
  <si>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</si>
  <si>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</si>
  <si>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</si>
  <si>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</si>
  <si>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</si>
  <si>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</si>
  <si>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</si>
  <si>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</si>
  <si>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</si>
  <si>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</si>
  <si>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</si>
  <si>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</si>
  <si>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</si>
  <si>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</si>
  <si>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</si>
  <si>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</si>
  <si>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</si>
  <si>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</si>
  <si>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</si>
  <si>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</si>
  <si>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</si>
  <si>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</si>
  <si>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</si>
  <si>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</si>
  <si>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</si>
  <si>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</si>
  <si>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</si>
  <si>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</si>
  <si>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</si>
  <si>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</si>
  <si>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</si>
  <si>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</si>
  <si>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</si>
  <si>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</si>
  <si>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</si>
  <si>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</si>
  <si>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</si>
  <si>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</si>
  <si>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</si>
  <si>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</si>
  <si>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</si>
  <si>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</si>
  <si>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</si>
  <si>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</si>
  <si>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</si>
  <si>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</si>
  <si>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</si>
  <si>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</si>
  <si>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</si>
  <si>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</si>
  <si>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</si>
  <si>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</si>
  <si>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</si>
  <si>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</si>
  <si>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</si>
  <si>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</si>
  <si>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</si>
  <si>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</si>
  <si>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</si>
  <si>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</si>
  <si>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</si>
  <si>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</si>
  <si>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</si>
  <si>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</si>
  <si>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</si>
  <si>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</si>
  <si>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</si>
  <si>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</si>
  <si>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</si>
  <si>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</si>
  <si>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</si>
  <si>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</si>
  <si>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</si>
  <si>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</si>
  <si>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</si>
  <si>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</si>
  <si>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</si>
  <si>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</si>
  <si>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</si>
  <si>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</si>
  <si>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</si>
  <si>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</si>
  <si>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</si>
  <si>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</si>
  <si>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</si>
  <si>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</si>
  <si>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</si>
  <si>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</si>
  <si>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</si>
  <si>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</si>
  <si>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</si>
  <si>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</si>
  <si>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</si>
  <si>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</si>
  <si>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</si>
  <si>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</si>
  <si>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</si>
  <si>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</si>
  <si>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</si>
  <si>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</si>
  <si>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</si>
  <si>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</si>
  <si>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</si>
  <si>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</si>
  <si>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</si>
  <si>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</si>
  <si>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</si>
  <si>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</si>
  <si>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</si>
  <si>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</si>
  <si>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</si>
  <si>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</si>
  <si>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</si>
  <si>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</si>
  <si>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</si>
  <si>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</si>
  <si>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</si>
  <si>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</si>
  <si>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</si>
  <si>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</si>
  <si>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</si>
  <si>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</si>
  <si>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</si>
  <si>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</si>
  <si>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</si>
  <si>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</si>
  <si>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</si>
  <si>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</si>
  <si>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</si>
  <si>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</si>
  <si>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</si>
  <si>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</si>
  <si>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</si>
  <si>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</si>
  <si>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</si>
  <si>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</si>
  <si>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</si>
  <si>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</si>
  <si>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</si>
  <si>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</si>
  <si>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</si>
  <si>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</si>
  <si>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</si>
  <si>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</si>
  <si>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</si>
  <si>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</si>
  <si>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</si>
  <si>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</si>
  <si>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</si>
  <si>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</si>
  <si>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</si>
  <si>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</si>
  <si>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</si>
  <si>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</si>
  <si>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</si>
  <si>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</si>
  <si>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</si>
  <si>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</si>
  <si>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</si>
  <si>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</si>
  <si>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</si>
  <si>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</si>
  <si>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</si>
  <si>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</si>
  <si>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</si>
  <si>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</si>
  <si>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</si>
  <si>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</si>
  <si>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</si>
  <si>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</si>
  <si>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</si>
  <si>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</si>
  <si>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</si>
  <si>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</si>
  <si>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</si>
  <si>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</si>
  <si>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</si>
  <si>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</si>
  <si>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</si>
  <si>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</si>
  <si>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</si>
  <si>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</si>
  <si>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</si>
  <si>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</si>
  <si>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</si>
  <si>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</si>
  <si>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</si>
  <si>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</si>
  <si>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</si>
  <si>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</si>
  <si>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</si>
  <si>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</si>
  <si>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</si>
  <si>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</si>
  <si>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</si>
  <si>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</si>
  <si>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</si>
  <si>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</si>
  <si>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</si>
  <si>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</si>
  <si>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</si>
  <si>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</si>
  <si>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</si>
  <si>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</si>
  <si>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</si>
  <si>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</si>
  <si>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</si>
  <si>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</si>
  <si>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</si>
  <si>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</si>
  <si>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</si>
  <si>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</si>
  <si>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</si>
  <si>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</si>
  <si>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</si>
  <si>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</si>
  <si>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</si>
  <si>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</si>
  <si>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</si>
  <si>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</si>
  <si>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</si>
  <si>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</si>
  <si>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</si>
  <si>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</si>
  <si>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</si>
  <si>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</si>
  <si>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</si>
  <si>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</si>
  <si>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</si>
  <si>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</si>
  <si>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</si>
  <si>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</si>
  <si>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</si>
  <si>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</si>
  <si>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</si>
  <si>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</si>
  <si>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</si>
  <si>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</si>
  <si>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</si>
  <si>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</si>
  <si>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</si>
  <si>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</si>
  <si>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</si>
  <si>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</si>
  <si>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</si>
  <si>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</si>
  <si>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</si>
  <si>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</si>
  <si>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</si>
  <si>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</si>
  <si>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</si>
  <si>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</si>
  <si>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</si>
  <si>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</si>
  <si>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</si>
  <si>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</si>
  <si>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</si>
  <si>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</si>
  <si>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</si>
  <si>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</si>
  <si>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</si>
  <si>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</si>
  <si>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</si>
  <si>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</si>
  <si>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</si>
  <si>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</si>
  <si>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</si>
  <si>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</si>
  <si>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</si>
  <si>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</si>
  <si>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</si>
  <si>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</si>
  <si>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</si>
  <si>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</si>
  <si>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</si>
  <si>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</si>
  <si>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</si>
  <si>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</si>
  <si>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</si>
  <si>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</si>
  <si>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</si>
  <si>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</si>
  <si>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</si>
  <si>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</si>
  <si>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</si>
  <si>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</si>
  <si>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</si>
  <si>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</si>
  <si>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</si>
  <si>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</si>
  <si>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</si>
  <si>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</si>
  <si>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</si>
  <si>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</si>
  <si>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</si>
  <si>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</si>
  <si>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</si>
  <si>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</si>
  <si>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</si>
  <si>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</si>
  <si>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</si>
  <si>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</si>
  <si>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</si>
  <si>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</si>
  <si>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</si>
  <si>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</si>
  <si>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</si>
  <si>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</si>
  <si>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</si>
  <si>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</si>
  <si>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</si>
  <si>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</si>
  <si>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</si>
  <si>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</si>
  <si>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</si>
  <si>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</si>
  <si>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</si>
  <si>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</si>
  <si>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</si>
  <si>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</si>
  <si>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</si>
  <si>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</si>
  <si>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</si>
  <si>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</si>
  <si>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</si>
  <si>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</si>
  <si>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</si>
  <si>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</si>
  <si>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</si>
  <si>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</si>
  <si>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</si>
  <si>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</si>
  <si>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</si>
  <si>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</si>
  <si>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</si>
  <si>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</si>
  <si>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</si>
  <si>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</si>
  <si>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</si>
  <si>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</si>
  <si>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</si>
  <si>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</si>
  <si>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</si>
  <si>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</si>
  <si>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</si>
  <si>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</si>
  <si>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</si>
  <si>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</si>
  <si>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</si>
  <si>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</si>
  <si>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</si>
  <si>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</si>
  <si>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</si>
  <si>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</si>
  <si>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</si>
  <si>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</si>
  <si>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</si>
  <si>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</si>
  <si>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</si>
  <si>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</si>
  <si>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</si>
  <si>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</si>
  <si>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</si>
  <si>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</si>
  <si>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</si>
  <si>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</si>
  <si>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</si>
  <si>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</si>
  <si>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</si>
  <si>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</si>
  <si>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</si>
  <si>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</si>
  <si>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</si>
  <si>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</si>
  <si>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</si>
  <si>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</si>
  <si>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</si>
  <si>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</si>
  <si>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</si>
  <si>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</si>
  <si>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</si>
  <si>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</si>
  <si>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</si>
  <si>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</si>
  <si>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</si>
  <si>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</si>
  <si>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</si>
  <si>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</si>
  <si>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</si>
  <si>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</si>
  <si>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</si>
  <si>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</si>
  <si>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</si>
  <si>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</si>
  <si>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</si>
  <si>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</si>
  <si>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</si>
  <si>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</si>
  <si>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</si>
  <si>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</si>
  <si>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</si>
  <si>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</si>
  <si>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</si>
  <si>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</si>
  <si>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</si>
  <si>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</si>
  <si>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</si>
  <si>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</si>
  <si>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</si>
  <si>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</si>
  <si>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</si>
  <si>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</si>
  <si>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</si>
  <si>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</si>
  <si>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</si>
  <si>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</si>
  <si>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</si>
  <si>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</si>
  <si>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</si>
  <si>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</si>
  <si>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</si>
  <si>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</si>
  <si>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</si>
  <si>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</si>
  <si>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</si>
  <si>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</si>
  <si>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</si>
  <si>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</si>
  <si>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</si>
  <si>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</si>
  <si>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</si>
  <si>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</si>
  <si>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</si>
  <si>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</si>
  <si>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</si>
  <si>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</si>
  <si>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</si>
  <si>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</si>
  <si>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</si>
  <si>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</si>
  <si>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</si>
  <si>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</si>
  <si>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</si>
  <si>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</si>
  <si>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</si>
  <si>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</si>
  <si>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</si>
  <si>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</si>
  <si>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</si>
  <si>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</si>
  <si>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</si>
  <si>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</si>
  <si>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</si>
  <si>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</si>
  <si>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</si>
  <si>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</si>
  <si>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</si>
  <si>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</si>
  <si>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</si>
  <si>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</si>
  <si>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</si>
  <si>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</si>
  <si>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</si>
  <si>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</si>
  <si>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</si>
  <si>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</si>
  <si>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</si>
  <si>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</si>
  <si>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</si>
  <si>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</si>
  <si>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</si>
  <si>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</si>
  <si>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</si>
  <si>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</si>
  <si>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</si>
  <si>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</si>
  <si>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</si>
  <si>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</si>
  <si>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</si>
  <si>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</si>
  <si>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</si>
  <si>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</si>
  <si>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</si>
  <si>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</si>
  <si>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</si>
  <si>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</si>
  <si>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</si>
  <si>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</si>
  <si>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</si>
  <si>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</si>
  <si>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</si>
  <si>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</si>
  <si>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</si>
  <si>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</si>
  <si>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</si>
  <si>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</si>
  <si>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</si>
  <si>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</si>
  <si>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</si>
  <si>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</si>
  <si>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</si>
  <si>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</si>
  <si>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</si>
  <si>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</si>
  <si>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</si>
  <si>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</si>
  <si>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</si>
  <si>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</si>
  <si>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</si>
  <si>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</si>
  <si>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</si>
  <si>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</si>
  <si>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</si>
  <si>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</si>
  <si>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</si>
  <si>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</si>
  <si>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</si>
  <si>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</si>
  <si>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</si>
  <si>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</si>
  <si>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</si>
  <si>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</si>
  <si>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</si>
  <si>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</si>
  <si>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</si>
  <si>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</si>
  <si>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</si>
  <si>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</si>
  <si>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</si>
  <si>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</si>
  <si>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</si>
  <si>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</si>
  <si>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</si>
  <si>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</si>
  <si>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</si>
  <si>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</si>
  <si>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</si>
  <si>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</si>
  <si>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</si>
  <si>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</si>
  <si>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</si>
  <si>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</si>
  <si>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</si>
  <si>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</si>
  <si>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</si>
  <si>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</si>
  <si>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</si>
  <si>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</si>
  <si>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</si>
  <si>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</si>
  <si>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</si>
  <si>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</si>
  <si>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</si>
  <si>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</si>
  <si>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</si>
  <si>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</si>
  <si>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</si>
  <si>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</si>
  <si>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</si>
  <si>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</si>
  <si>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</si>
  <si>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</si>
  <si>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</si>
  <si>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</si>
  <si>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</si>
  <si>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</si>
  <si>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</si>
  <si>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</si>
  <si>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</si>
  <si>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</si>
  <si>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</si>
  <si>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</si>
  <si>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</si>
  <si>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</si>
  <si>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</si>
  <si>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</si>
  <si>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</si>
  <si>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</si>
  <si>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</si>
  <si>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</si>
  <si>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</si>
  <si>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</si>
  <si>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</si>
  <si>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</si>
  <si>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</si>
  <si>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</si>
  <si>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</si>
  <si>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</si>
  <si>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</si>
  <si>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</si>
  <si>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</si>
  <si>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</si>
  <si>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</si>
  <si>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</si>
  <si>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</si>
  <si>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</si>
  <si>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</si>
  <si>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</si>
  <si>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</si>
  <si>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</si>
  <si>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</si>
  <si>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</si>
  <si>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</si>
  <si>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</si>
  <si>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</si>
  <si>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</si>
  <si>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</si>
  <si>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</si>
  <si>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</si>
  <si>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</si>
  <si>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</si>
  <si>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</si>
  <si>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</si>
  <si>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</si>
  <si>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</si>
  <si>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</si>
  <si>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</si>
  <si>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</si>
  <si>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</si>
  <si>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</si>
  <si>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</si>
  <si>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</si>
  <si>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</si>
  <si>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</si>
  <si>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</si>
  <si>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</si>
  <si>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</si>
  <si>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</si>
  <si>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</si>
  <si>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</si>
  <si>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</si>
  <si>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</si>
  <si>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</si>
  <si>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</si>
  <si>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</si>
  <si>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</si>
  <si>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</si>
  <si>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</si>
  <si>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</si>
  <si>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</si>
  <si>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</si>
  <si>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</si>
  <si>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</si>
  <si>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</si>
  <si>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</si>
  <si>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</si>
  <si>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</si>
  <si>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</si>
  <si>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</si>
  <si>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</si>
  <si>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</si>
  <si>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</si>
  <si>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</si>
  <si>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</si>
  <si>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</si>
  <si>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</si>
  <si>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</si>
  <si>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</si>
  <si>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</si>
  <si>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</si>
  <si>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</si>
  <si>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</si>
  <si>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</si>
  <si>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</si>
  <si>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</si>
  <si>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</si>
  <si>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</si>
  <si>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</si>
  <si>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</si>
  <si>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</si>
  <si>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</si>
  <si>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</si>
  <si>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</si>
  <si>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</si>
  <si>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</si>
  <si>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</si>
  <si>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</si>
  <si>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</si>
  <si>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</si>
  <si>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</si>
  <si>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</si>
  <si>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</si>
  <si>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</si>
  <si>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</si>
  <si>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</si>
  <si>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</si>
  <si>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</si>
  <si>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</si>
  <si>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</si>
  <si>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</si>
  <si>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</si>
  <si>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</si>
  <si>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</si>
  <si>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</si>
  <si>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</si>
  <si>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</si>
  <si>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</si>
  <si>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</si>
  <si>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</si>
  <si>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</si>
  <si>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</si>
  <si>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</si>
  <si>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</si>
  <si>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</si>
  <si>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</si>
  <si>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</si>
  <si>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</si>
  <si>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</si>
  <si>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</si>
  <si>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</si>
  <si>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</si>
  <si>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</si>
  <si>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</si>
  <si>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</si>
  <si>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</si>
  <si>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</si>
  <si>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</si>
  <si>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</si>
  <si>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</si>
  <si>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</si>
  <si>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</si>
  <si>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</si>
  <si>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</si>
  <si>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</si>
  <si>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</si>
  <si>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</si>
  <si>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</si>
  <si>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</si>
  <si>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</si>
  <si>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</si>
  <si>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</si>
  <si>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</si>
  <si>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</si>
  <si>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</si>
  <si>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</si>
  <si>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</si>
  <si>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</si>
  <si>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</si>
  <si>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</si>
  <si>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</si>
  <si>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</si>
  <si>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</si>
  <si>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</si>
  <si>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</si>
  <si>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</si>
  <si>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</si>
  <si>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</si>
  <si>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</si>
  <si>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</si>
  <si>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</si>
  <si>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</si>
  <si>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</si>
  <si>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</si>
  <si>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</si>
  <si>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</si>
  <si>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</si>
  <si>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</si>
  <si>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</si>
  <si>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</si>
  <si>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</si>
  <si>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</si>
  <si>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</si>
  <si>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</si>
  <si>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</si>
  <si>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</si>
  <si>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</si>
  <si>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</si>
  <si>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</si>
  <si>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</si>
  <si>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</si>
  <si>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</si>
  <si>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</si>
  <si>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</si>
  <si>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</si>
  <si>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</si>
  <si>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</si>
  <si>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</si>
  <si>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</si>
  <si>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</si>
  <si>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</si>
  <si>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</si>
  <si>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</si>
  <si>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</si>
  <si>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</si>
  <si>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</si>
  <si>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</si>
  <si>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</si>
  <si>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</si>
  <si>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PCM-20251025-00000393</t>
  </si>
  <si>
    <t>150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</si>
  <si>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</si>
  <si>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</si>
  <si>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</si>
  <si>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</si>
  <si>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</si>
  <si>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 xml:space="preserve">no pcm </t>
  </si>
  <si>
    <t>jed0202</t>
  </si>
  <si>
    <t xml:space="preserve">Access night issue, located in Al lgam company for sport and access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</si>
  <si>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</si>
  <si>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</si>
  <si>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</si>
  <si>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</si>
  <si>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</si>
  <si>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</si>
  <si>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</si>
  <si>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</si>
  <si>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PCM-20251025-00000420</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</si>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</sst>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1"/>
      <color rgb="FF1F3864"/>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2" totalsRowShown="0" headerRowDxfId="174" dataDxfId="173" headerRowBorderDxfId="171" tableBorderDxfId="172" totalsRowBorderDxfId="170">
  <autoFilter ref="A1:L6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 totalsRowShown="0" headerRowDxfId="157" dataDxfId="156" headerRowBorderDxfId="154" tableBorderDxfId="155" totalsRowBorderDxfId="153">
  <autoFilter ref="A1:CJ1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2"/>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292.38083298611309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11.885844560187252</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45955.329258912039</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45955.329258912039</v>
      </c>
      <c r="H5" s="137"/>
      <c r="I5" s="135" t="str">
        <f>IFERROR(VLOOKUP(D5,DB!A:F,6,0),"")</f>
        <v/>
      </c>
      <c r="J5" s="135" t="str">
        <f>IFERROR(VLOOKUP(D5,DB!A:G,7,0),"")</f>
        <v/>
      </c>
      <c r="K5" s="139"/>
      <c r="L5" s="140" t="str">
        <f>IFERROR(VLOOKUP(D5,DB!A:I,9,0),"")</f>
        <v/>
      </c>
    </row>
    <row r="6" spans="1:15" ht="15" customHeight="1">
      <c r="A6" s="146"/>
      <c r="B6" s="147" t="str">
        <f>IFERROR(VLOOKUP(D6,DB!A:K,11,0),"")</f>
        <v/>
      </c>
      <c r="C6" s="147"/>
      <c r="D6" s="147"/>
      <c r="E6" s="148"/>
      <c r="F6" s="149"/>
      <c r="G6" s="150">
        <f ca="1">IFERROR(NOW()-F6,"")</f>
        <v>45955.329258912039</v>
      </c>
      <c r="H6" s="149"/>
      <c r="I6" s="147" t="str">
        <f>IFERROR(VLOOKUP(D6,DB!A:F,6,0),"")</f>
        <v/>
      </c>
      <c r="J6" s="147" t="str">
        <f>IFERROR(VLOOKUP(D6,DB!A:G,7,0),"")</f>
        <v/>
      </c>
      <c r="K6" s="151"/>
      <c r="L6" s="152" t="str">
        <f>IFERROR(VLOOKUP(D6,DB!A:I,9,0),"")</f>
        <v/>
      </c>
    </row>
    <row r="7" spans="1:15" ht="15" customHeight="1">
      <c r="A7" s="134"/>
      <c r="B7" s="135" t="str">
        <f>IFERROR(VLOOKUP(D7,DB!A:K,11,0),"")</f>
        <v/>
      </c>
      <c r="C7" s="135"/>
      <c r="D7" s="135"/>
      <c r="E7" s="136"/>
      <c r="F7" s="137"/>
      <c r="G7" s="138">
        <f ca="1">IFERROR(NOW()-F7,"")</f>
        <v>45955.329258912039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45955.329258912039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45955.329258912039</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45955.329258912039</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45955.329258912039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45955.329258912039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45955.329258912039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45955.329258912039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45955.329258912039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45955.329258912039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45955.329258912039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45955.329258912039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45955.329258912039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45955.329258912039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45955.329258912039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45955.329258912039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45955.329258912039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45955.329258912039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45955.329258912039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45955.329258912039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45955.329258912039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45955.329258912039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45955.329258912039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45955.329258912039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45955.329258912039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45955.329258912039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45955.329258912039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45955.329258912039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45955.329258912039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45955.329258912039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45955.329258912039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45955.329258912039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45955.329258912039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45955.329258912039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45955.329258912039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45955.329258912039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45955.329258912039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45955.329258912039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45955.329258912039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45955.329258912039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45955.329258912039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45955.329258912039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45955.329258912039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45955.329258912039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45955.329258912039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45955.329258912039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45955.329258912039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45955.329258912039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45955.329258912039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45955.329258912039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45955.329258912039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45955.329258912039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45955.329258912039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45955.329258912039</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45955.329258912039</v>
      </c>
      <c r="H61" s="137"/>
      <c r="I61" s="135" t="str">
        <f>IFERROR(VLOOKUP(D61,DB!A:F,6,0),"")</f>
        <v/>
      </c>
      <c r="J61" s="135" t="str">
        <f>IFERROR(VLOOKUP(D61,DB!A:G,7,0),"")</f>
        <v/>
      </c>
      <c r="K61" s="139"/>
      <c r="L61" s="140" t="str">
        <f>IFERROR(VLOOKUP(D61,DB!A:I,9,0),"")</f>
        <v/>
      </c>
    </row>
    <row r="62" spans="1:12" ht="15" customHeight="1">
      <c r="A62" s="146"/>
      <c r="B62" s="147" t="str">
        <f>IFERROR(VLOOKUP(D62,DB!A:K,11,0),"")</f>
        <v/>
      </c>
      <c r="C62" s="147"/>
      <c r="D62" s="147"/>
      <c r="E62" s="148"/>
      <c r="F62" s="149"/>
      <c r="G62" s="150">
        <f ca="1">IFERROR(NOW()-F62,"")</f>
        <v>45955.329258912039</v>
      </c>
      <c r="H62" s="149"/>
      <c r="I62" s="147" t="str">
        <f>IFERROR(VLOOKUP(D62,DB!A:F,6,0),"")</f>
        <v/>
      </c>
      <c r="J62" s="147" t="str">
        <f>IFERROR(VLOOKUP(D62,DB!A:G,7,0),"")</f>
        <v/>
      </c>
      <c r="K62" s="151"/>
      <c r="L62" s="152" t="str">
        <f>IFERROR(VLOOKUP(D62,DB!A:I,9,0),"")</f>
        <v/>
      </c>
    </row>
  </sheetData>
  <customSheetViews>
    <customSheetView guid="{F6042A99-DD27-4453-835D-0834D95730CC}" filter="1" showAutoFilter="1">
      <pageMargins left="0" right="0" top="0" bottom="0" header="0" footer="0"/>
      <autoFilter ref="B1:M1" xr:uid="{CC88793B-F7B4-470D-B31C-4BD03DD08701}"/>
    </customSheetView>
  </customSheetViews>
  <dataValidations count="2">
    <dataValidation allowBlank="1" showInputMessage="1" showErrorMessage="1" sqref="E1" xr:uid="{5DBA255D-CDD9-49FB-AD3C-AF70AB4EE696}"/>
    <dataValidation type="list" allowBlank="1" showInputMessage="1" showErrorMessage="1" sqref="E2:E6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130.32942094907776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10.833483449074265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63">
        <v>1</v>
      </c>
      <c r="D5" s="18" t="s">
        <v>26904</v>
      </c>
      <c r="E5" s="87" t="s">
        <v>38998</v>
      </c>
      <c r="F5" s="116">
        <v>45955.313206018516</v>
      </c>
      <c r="G5" s="117">
        <f ca="1">IFERROR(NOW()-F5,"-")</f>
        <v>1.6052893523010425E-2</v>
      </c>
      <c r="H5" s="116">
        <v>45955.308344907404</v>
      </c>
      <c r="I5" s="18" t="str">
        <f>IFERROR(VLOOKUP(D5,DB!A:F,6,0),"")</f>
        <v>SCECO</v>
      </c>
      <c r="J5" s="18" t="str">
        <f>IFERROR(VLOOKUP(D5,DB!A:G,7,0),"")</f>
        <v>Dead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45955.329258912039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45955.329258912039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45955.329258912039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45955.329258912039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45955.329258912039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45955.329258912039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45955.329258912039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45955.329258912039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45955.329258912039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45955.329258912039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45955.329258912039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45955.329258912039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45955.329258912039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45955.329258912039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sheetData>
  <dataValidations count="2">
    <dataValidation allowBlank="1" showInputMessage="1" showErrorMessage="1" sqref="E1" xr:uid="{4D935161-CDD3-4592-B877-3FB59C99E142}"/>
    <dataValidation type="list" allowBlank="1" showInputMessage="1" showErrorMessage="1" sqref="E3:E1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45955.329258912039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45955.329258912039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45955.329258912039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45955.329258912039</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45955.329258912039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45955.329258912039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45955.329258912039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45955.329258912039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45955.329258912039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45955.329258912039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45955.329258912039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45955.329258912039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45955.329258912039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45955.329258912039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45955.329258912039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45955.329258912039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45955.329258912039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45955.329258912039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45955.329258912039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45955.329258912039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45955.329258912039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45955.329258912039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45955.329258912039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45955.329258912039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45955.329258912039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45955.329258912039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45955.329258912039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45955.329258912039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45955.329258912039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45955.329258912039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45955.329258912039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45955.329258912039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45955.329258912039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45955.329258912039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45955.329258912039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45955.329258912039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45955.329258912039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45955.329258912039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45955.329258912039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45955.329258912039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45955.329258912039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45955.329258912039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45955.329258912039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45955.329258912039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45955.329258912039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45955.329258912039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45955.329258912039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45955.329258912039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45955.329258912039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45955.329258912039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45955.329258912039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45955.329258912039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45955.329258912039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45955.329258912039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45955.329258912039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45955.329258912039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45955.329258912039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45955.329258912039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45955.329258912039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45955.329258912039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45955.329258912039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45955.329258912039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45955.329258912039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45955.329258912039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45955.329258912039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45955.329258912039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45955.329258912039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45955.329258912039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45955.329258912039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45955.329258912039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45955.329258912039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45955.329258912039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45955.329258912039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45955.329258912039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45955.329258912039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45955.329258912039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45955.329258912039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45955.329258912039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45955.329258912039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45955.329258912039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45955.329258912039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45955.329258912039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45955.329258912039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45955.329258912039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45955.329258912039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45955.329258912039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45955.329258912039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45955.329258912039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45955.329258912039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45955.329258912039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45955.329258912039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45955.329258912039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45955.329258912039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45955.329258912039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45955.329258912039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45955.329258912039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45955.329258912039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45955.329258912039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45955.329258912039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45955.329258912039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45955.329258912039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45955.329258912039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45955.329258912039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45955.329258912039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45955.329258912039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45955.329258912039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45955.329258912039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45955.329258912039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45955.329258912039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45955.329258912039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45955.329258912039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45955.329258912039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45955.329258912039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45955.329258912039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45955.329258912039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45955.329258912039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45955.329258912039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45955.329258912039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45955.329258912039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45955.329258912039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45955.329258912039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45955.329258912039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45955.329258912039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45955.329258912039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45955.329258912039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45955.329258912039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45955.329258912039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45955.329258912039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45955.329258912039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45955.329258912039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45955.329258912039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45955.329258912039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45955.329258912039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45955.329258912039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45955.329258912039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45955.329258912039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45955.329258912039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45955.329258912039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45955.329258912039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45955.329258912039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45955.329258912039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45955.329258912039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45955.329258912039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45955.329258912039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45955.329258912039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45955.329258912039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45955.329258912039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45955.329258912039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45955.329258912039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45955.329258912039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45955.329258912039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45955.329258912039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45955.329258912039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45955.329258912039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45955.329258912039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45955.329258912039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45955.329258912039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45955.329258912039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45955.329258912039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45955.329258912039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45955.329258912039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45955.329258912039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45955.329258912039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45955.329258912039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45955.329258912039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45955.329258912039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45955.329258912039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45955.329258912039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45955.329258912039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45955.329258912039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45955.329258912039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45955.329258912039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45955.329258912039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45955.329258912039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45955.329258912039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45955.329258912039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45955.329258912039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45955.329258912039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45955.329258912039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45955.329258912039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45955.329258912039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45955.329258912039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45955.329258912039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45955.329258912039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45955.329258912039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45955.329258912039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45955.329258912039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45955.329258912039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45955.329258912039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45955.329258912039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45955.329258912039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45955.329258912039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45955.329258912039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45955.329258912039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45955.329258912039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45955.329258912039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45955.329258912039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45955.329258912039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45955.329258912039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45955.329258912039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45955.329258912039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45955.329258912039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45955.329258912039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45955.329258912039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45955.329258912039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45955.329258912039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45955.329258912039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45955.329258912039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45955.329258912039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45955.329258912039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45955.329258912039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45955.329258912039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45955.329258912039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45955.329258912039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45955.329258912039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45955.329258912039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45955.329258912039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45955.329258912039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45955.329258912039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45955.329258912039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45955.329258912039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45955.329258912039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45955.329258912039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45955.329258912039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45955.329258912039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45955.329258912039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45955.329258912039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45955.329258912039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45955.329258912039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45955.329258912039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45955.329258912039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45955.329258912039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45955.329258912039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45955.329258912039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45955.329258912039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45955.329258912039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45955.329258912039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45955.329258912039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45955.329258912039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45955.329258912039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45955.329258912039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45955.329258912039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45955.329258912039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45955.329258912039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45955.329258912039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45955.329258912039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45955.329258912039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45955.329258912039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45955.329258912039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45955.329258912039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45955.329258912039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45955.329258912039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45955.329258912039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45955.329258912039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45955.329258912039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45955.329258912039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45955.329258912039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45955.329258912039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45955.329258912039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45955.329258912039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45955.329258912039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45955.329258912039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45955.329258912039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45955.329258912039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45955.329258912039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45955.329258912039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45955.329258912039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45955.329258912039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45955.329258912039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45955.329258912039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45955.329258912039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45955.329258912039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45955.329258912039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45955.329258912039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45955.329258912039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45955.329258912039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45955.329258912039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45955.329258912039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45955.329258912039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45955.329258912039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45955.329258912039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45955.329258912039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45955.329258912039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45955.329258912039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45955.329258912039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45955.329258912039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45955.329258912039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45955.329258912039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45955.329258912039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45955.329258912039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45955.329258912039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45955.329258912039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45955.329258912039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45955.329258912039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45955.329258912039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45955.329258912039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45955.329258912039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45955.329258912039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45955.329258912039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45955.329258912039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45955.329258912039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45955.329258912039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45955.329258912039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45955.329258912039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45955.329258912039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45955.329258912039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45955.329258912039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45955.329258912039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45955.329258912039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45955.329258912039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45955.329258912039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45955.329258912039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45955.329258912039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45955.329258912039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45955.329258912039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45955.329258912039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45955.329258912039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45955.329258912039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45955.329258912039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45955.329258912039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45955.329258912039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45955.329258912039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45955.329258912039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45955.329258912039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45955.329258912039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45955.329258912039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45955.329258912039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45955.329258912039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45955.329258912039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45955.329258912039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45955.329258912039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45955.329258912039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45955.329258912039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45955.329258912039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45955.329258912039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45955.329258912039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45955.329258912039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45955.329258912039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45955.329258912039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45955.329258912039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45955.329258912039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45955.329258912039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45955.329258912039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45955.329258912039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45955.329258912039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45955.329258912039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45955.329258912039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45955.329258912039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45955.329258912039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45955.329258912039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45955.329258912039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45955.329258912039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45955.329258912039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45955.329258912039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45955.329258912039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45955.329258912039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45955.329258912039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45955.329258912039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45955.329258912039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45955.329258912039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45955.329258912039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45955.329258912039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45955.329258912039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45955.329258912039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45955.329258912039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45955.329258912039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45955.329258912039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45955.329258912039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45955.329258912039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45955.329258912039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45955.329258912039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45955.329258912039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45955.329258912039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45955.329258912039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45955.329258912039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45955.329258912039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45955.329258912039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45955.329258912039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45955.329258912039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45955.329258912039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45955.329258912039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45955.329258912039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45955.329258912039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45955.329258912039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45955.329258912039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45955.329258912039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45955.329258912039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45955.329258912039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45955.329258912039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45955.329258912039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45955.329258912039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45955.329258912039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45955.329258912039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45955.329258912039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45955.329258912039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45955.329258912039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45955.329258912039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45955.329258912039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45955.329258912039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45955.329258912039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45955.329258912039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45955.329258912039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45955.329258912039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45955.329258912039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45955.329258912039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45955.329258912039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45955.329258912039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45955.329258912039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45955.329258912039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45955.329258912039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45955.329258912039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45955.329258912039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45955.329258912039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45955.329258912039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45955.329258912039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45955.329258912039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45955.329258912039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45955.329258912039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45955.329258912039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45955.329258912039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45955.329258912039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45955.329258912039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45955.329258912039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45955.329258912039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45955.329258912039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45955.329258912039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45955.329258912039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45955.329258912039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45955.329258912039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45955.329258912039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45955.329258912039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45955.329258912039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45955.329258912039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45955.329258912039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45955.329258912039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45955.329258912039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45955.329258912039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45955.329258912039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45955.329258912039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45955.329258912039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45955.329258912039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45955.329258912039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45955.329258912039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45955.329258912039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45955.329258912039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45955.329258912039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45955.329258912039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45955.329258912039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45955.329258912039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45955.329258912039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45955.329258912039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45955.329258912039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45955.329258912039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45955.329258912039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45955.329258912039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45955.329258912039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45955.329258912039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45955.329258912039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45955.329258912039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45955.329258912039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45955.329258912039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45955.329258912039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45955.329258912039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45955.329258912039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45955.329258912039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45955.329258912039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45955.329258912039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45955.329258912039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45955.329258912039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45955.329258912039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45955.329258912039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45955.329258912039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45955.329258912039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45955.329258912039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45955.329258912039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45955.329258912039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45955.329258912039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45955.329258912039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45955.329258912039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45955.329258912039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45955.329258912039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45955.329258912039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45955.329258912039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45955.329258912039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45955.329258912039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45955.329258912039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45955.329258912039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45955.329258912039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45955.329258912039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45955.329258912039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45955.329258912039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45955.329258912039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45955.329258912039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45955.329258912039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45955.329258912039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45955.329258912039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45955.329258912039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45955.329258912039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45955.329258912039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45955.329258912039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45955.329258912039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45955.329258912039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45955.329258912039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45955.329258912039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45955.329258912039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45955.329258912039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45955.329258912039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45955.329258912039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45955.329258912039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45955.329258912039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45955.329258912039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45955.329258912039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45955.329258912039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45955.329258912039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45955.329258912039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45955.329258912039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45955.329258912039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45955.329258912039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45955.329258912039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45955.329258912039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45955.329258912039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45955.329258912039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45955.329258912039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45955.329258912039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45955.329258912039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45955.329258912039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45955.329258912039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45955.329258912039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45955.329258912039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45955.329258912039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45955.329258912039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45955.329258912039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45955.329258912039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45955.329258912039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45955.329258912039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45955.329258912039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45955.329258912039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45955.329258912039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45955.329258912039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45955.329258912039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45955.329258912039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45955.329258912039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45955.329258912039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45955.329258912039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45955.329258912039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45955.329258912039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45955.329258912039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45955.329258912039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45955.329258912039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45955.329258912039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45955.329258912039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45955.329258912039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45955.329258912039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45955.329258912039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45955.329258912039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45955.329258912039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45955.329258912039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45955.329258912039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45955.329258912039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45955.329258912039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45955.329258912039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45955.329258912039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45955.329258912039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45955.329258912039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45955.329258912039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45955.329258912039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45955.329258912039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45955.329258912039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45955.329258912039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45955.329258912039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45955.329258912039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45955.329258912039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45955.329258912039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45955.329258912039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45955.329258912039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45955.329258912039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45955.329258912039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45955.329258912039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45955.329258912039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45955.329258912039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45955.329258912039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45955.329258912039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45955.329258912039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45955.329258912039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45955.329258912039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45955.329258912039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45955.329258912039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45955.329258912039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45955.329258912039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45955.329258912039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45955.329258912039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45955.329258912039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45955.329258912039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45955.329258912039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45955.329258912039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45955.329258912039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45955.329258912039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45955.329258912039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45955.329258912039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45955.329258912039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45955.329258912039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45955.329258912039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45955.329258912039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45955.329258912039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45955.329258912039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45955.329258912039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45955.329258912039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45955.329258912039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45955.329258912039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45955.329258912039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45955.329258912039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45955.329258912039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45955.329258912039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45955.329258912039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45955.329258912039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45955.329258912039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45955.329258912039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45955.329258912039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45955.329258912039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45955.329258912039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45955.329258912039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45955.329258912039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45955.329258912039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45955.329258912039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45955.329258912039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45955.329258912039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45955.329258912039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45955.329258912039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45955.329258912039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45955.329258912039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45955.329258912039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45955.329258912039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45955.329258912039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45955.329258912039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45955.329258912039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45955.329258912039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45955.329258912039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45955.329258912039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45955.329258912039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45955.329258912039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45955.329258912039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45955.329258912039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45955.329258912039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45955.329258912039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45955.329258912039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45955.329258912039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45955.329258912039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45955.329258912039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45955.329258912039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45955.329258912039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45955.329258912039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45955.329258912039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45955.329258912039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45955.329258912039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45955.329258912039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45955.329258912039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45955.329258912039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45955.329258912039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45955.329258912039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45955.329258912039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45955.329258912039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45955.329258912039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45955.329258912039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45955.329258912039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45955.329258912039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45955.329258912039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45955.329258912039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45955.329258912039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45955.329258912039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45955.329258912039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45955.329258912039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45955.329258912039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45955.329258912039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45955.329258912039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45955.329258912039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45955.329258912039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45955.329258912039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45955.329258912039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45955.329258912039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45955.329258912039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45955.329258912039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45955.329258912039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45955.329258912039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45955.329258912039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45955.329258912039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45955.329258912039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45955.329258912039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45955.329258912039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45955.329258912039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45955.329258912039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45955.329258912039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45955.329258912039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45955.329258912039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45955.329258912039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45955.329258912039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45955.329258912039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45955.329258912039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45955.329258912039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45955.329258912039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45955.329258912039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45955.329258912039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45955.329258912039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45955.329258912039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45955.329258912039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45955.329258912039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45955.329258912039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45955.329258912039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45955.329258912039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45955.329258912039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45955.329258912039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45955.329258912039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45955.329258912039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45955.329258912039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45955.329258912039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45955.329258912039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45955.329258912039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45955.329258912039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45955.329258912039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45955.329258912039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45955.329258912039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45955.329258912039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45955.329258912039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45955.329258912039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45955.329258912039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45955.329258912039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45955.329258912039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45955.329258912039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45955.329258912039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45955.329258912039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45955.329258912039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45955.329258912039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45955.329258912039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45955.329258912039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45955.329258912039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45955.329258912039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45955.329258912039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45955.329258912039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45955.329258912039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45955.329258912039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45955.329258912039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45955.329258912039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45955.329258912039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45955.329258912039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45955.329258912039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45955.329258912039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45955.329258912039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45955.329258912039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45955.329258912039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45955.329258912039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45955.329258912039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45955.329258912039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45955.329258912039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45955.329258912039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45955.329258912039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45955.329258912039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45955.329258912039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45955.329258912039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45955.329258912039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45955.329258912039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45955.329258912039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45955.329258912039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45955.329258912039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45955.329258912039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45955.329258912039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45955.329258912039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45955.329258912039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45955.329258912039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45955.329258912039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45955.329258912039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45955.329258912039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45955.329258912039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45955.329258912039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45955.329258912039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45955.329258912039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45955.329258912039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45955.329258912039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45955.329258912039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45955.329258912039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45955.329258912039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45955.329258912039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45955.329258912039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45955.329258912039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45955.329258912039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45955.329258912039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45955.329258912039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45955.329258912039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45955.329258912039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45955.329258912039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45955.329258912039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45955.329258912039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45955.329258912039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45955.329258912039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45955.329258912039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45955.329258912039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45955.329258912039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45955.329258912039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45955.329258912039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45955.329258912039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45955.329258912039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45955.329258912039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45955.329258912039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45955.329258912039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45955.329258912039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45955.329258912039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45955.329258912039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45955.329258912039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45955.329258912039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45955.329258912039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45955.329258912039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45955.329258912039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45955.329258912039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45955.329258912039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45955.329258912039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45955.329258912039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45955.329258912039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45955.329258912039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45955.329258912039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45955.329258912039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45955.329258912039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45955.329258912039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45955.329258912039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45955.329258912039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45955.329258912039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45955.329258912039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45955.329258912039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45955.329258912039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45955.329258912039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45955.329258912039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45955.329258912039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45955.329258912039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45955.329258912039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45955.329258912039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45955.329258912039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45955.329258912039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45955.329258912039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45955.329258912039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45955.329258912039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45955.329258912039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45955.329258912039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45955.329258912039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45955.329258912039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45955.329258912039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45955.329258912039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45955.329258912039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45955.329258912039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45955.329258912039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45955.329258912039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45955.329258912039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45955.329258912039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45955.329258912039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45955.329258912039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45955.329258912039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45955.329258912039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45955.329258912039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45955.329258912039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45955.329258912039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45955.329258912039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45955.329258912039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45955.329258912039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45955.329258912039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45955.329258912039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45955.329258912039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45955.329258912039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45955.329258912039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45955.329258912039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45955.329258912039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45955.329258912039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45955.329258912039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45955.329258912039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45955.329258912039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45955.329258912039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45955.329258912039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45955.329258912039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45955.329258912039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45955.329258912039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45955.329258912039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45955.329258912039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45955.329258912039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45955.329258912039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45955.329258912039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45955.329258912039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45955.329258912039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45955.329258912039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45955.329258912039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45955.329258912039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45955.329258912039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45955.329258912039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45955.329258912039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45955.329258912039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45955.329258912039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45955.329258912039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45955.329258912039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45955.329258912039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45955.329258912039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45955.329258912039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45955.329258912039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45955.329258912039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45955.329258912039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45955.329258912039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45955.329258912039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45955.329258912039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45955.329258912039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45955.329258912039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45955.329258912039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45955.329258912039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45955.329258912039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45955.329258912039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45955.329258912039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45955.329258912039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45955.329258912039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45955.329258912039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45955.329258912039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45955.329258912039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45955.329258912039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45955.329258912039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45955.329258912039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45955.329258912039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45955.329258912039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45955.329258912039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45955.329258912039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45955.329258912039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45955.329258912039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45955.329258912039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45955.329258912039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45955.329258912039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45955.329258912039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45955.329258912039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45955.329258912039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45955.329258912039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45955.329258912039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45955.329258912039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45955.329258912039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45955.329258912039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45955.329258912039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45955.329258912039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45955.329258912039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45955.329258912039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45955.329258912039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45955.329258912039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45955.329258912039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45955.329258912039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45955.329258912039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45955.329258912039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45955.329258912039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45955.329258912039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45955.329258912039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45955.329258912039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45955.329258912039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45955.329258912039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45955.329258912039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45955.329258912039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45955.329258912039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45955.329258912039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45955.329258912039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45955.329258912039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45955.329258912039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45955.329258912039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45955.329258912039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45955.329258912039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45955.329258912039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45955.329258912039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45955.329258912039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45955.329258912039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45955.329258912039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45955.329258912039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45955.329258912039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45955.329258912039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45955.329258912039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45955.329258912039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45955.329258912039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45955.329258912039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45955.329258912039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45955.329258912039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45955.329258912039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45955.329258912039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45955.329258912039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45955.329258912039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45955.329258912039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45955.329258912039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45955.329258912039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45955.329258912039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45955.329258912039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45955.329258912039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45955.329258912039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45955.329258912039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45955.329258912039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45955.329258912039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45955.329258912039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45955.329258912039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45955.329258912039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45955.329258912039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45955.329258912039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45955.329258912039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45955.329258912039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45955.329258912039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45955.329258912039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45955.329258912039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45955.329258912039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45955.329258912039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45955.329258912039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45955.329258912039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45955.329258912039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45955.329258912039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45955.329258912039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45955.329258912039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45955.329258912039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45955.329258912039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45955.329258912039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45955.329258912039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45955.329258912039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45955.329258912039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45955.329258912039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45955.329258912039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45955.329258912039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45955.329258912039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45955.329258912039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45955.329258912039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45955.329258912039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45955.329258912039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45955.329258912039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45955.329258912039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45955.329258912039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45955.329258912039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45955.329258912039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45955.329258912039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45955.329258912039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45955.329258912039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45955.329258912039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45955.329258912039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45955.329258912039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45955.329258912039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45955.329258912039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45955.329258912039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45955.329258912039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45955.329258912039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45955.329258912039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45955.329258912039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45955.329258912039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45955.329258912039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45955.329258912039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45955.329258912039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45955.329258912039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45955.329258912039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45955.329258912039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45955.329258912039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45955.329258912039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45955.329258912039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45955.329258912039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45955.329258912039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45955.329258912039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45955.329258912039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45955.329258912039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45955.329258912039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45955.329258912039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45955.329258912039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45955.329258912039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45955.329258912039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45955.329258912039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45955.329258912039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45955.329258912039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45955.329258912039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45955.329258912039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45955.329258912039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45955.329258912039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45955.329258912039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45955.329258912039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45955.329258912039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45955.329258912039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45955.329258912039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45955.329258912039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45955.329258912039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45955.329258912039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45955.329258912039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45955.329258912039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45955.329258912039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45955.329258912039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45955.329258912039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45955.329258912039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45955.329258912039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45955.329258912039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45955.329258912039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45955.329258912039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45955.329258912039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45955.329258912039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45955.329258912039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45955.329258912039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45955.329258912039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45955.329258912039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45955.329258912039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45955.329258912039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45955.329258912039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45955.329258912039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45955.329258912039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45955.329258912039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45955.329258912039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45955.329258912039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45955.329258912039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45955.329258912039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45955.329258912039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45955.329258912039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45955.329258912039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45955.329258912039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45955.329258912039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45955.329258912039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45955.329258912039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45955.329258912039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45955.329258912039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45955.329258912039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45955.329258912039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45955.329258912039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45955.329258912039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45955.329258912039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45955.329258912039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45955.329258912039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45955.329258912039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45955.329258912039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45955.329258912039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45955.329258912039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45955.329258912039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45955.329258912039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45955.329258912039</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251.84854131944303</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7" t="s">
        <v>27420</v>
      </c>
      <c r="E3" s="99" t="s">
        <v>38998</v>
      </c>
      <c r="F3" s="124">
        <v>45953.634722222225</v>
      </c>
      <c r="G3" s="125">
        <f ca="1">IFERROR(NOW()-F3,"")</f>
        <v>1.694536689814413</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3</v>
      </c>
      <c r="D4" s="94" t="s">
        <v>39094</v>
      </c>
      <c r="E4" s="99" t="s">
        <v>38998</v>
      </c>
      <c r="F4" s="124"/>
      <c r="G4" s="125">
        <f ca="1">IFERROR(NOW()-F4,"")</f>
        <v>45955.329258912039</v>
      </c>
      <c r="H4" s="124">
        <v>45955.313344907408</v>
      </c>
      <c r="I4" s="120" t="str">
        <f>IFERROR(VLOOKUP(D4,DB!A:F,6,0),"")</f>
        <v>SCECO</v>
      </c>
      <c r="J4" s="120" t="str">
        <f>IFERROR(VLOOKUP(D4,DB!A:G,7,0),"")</f>
        <v>Dead+Dead</v>
      </c>
      <c r="K4" s="126" t="s">
        <v>39095</v>
      </c>
      <c r="L4" s="122" t="str">
        <f>IFERROR(VLOOKUP(D4,DB!A:I,9,0),"")</f>
        <v>Latis</v>
      </c>
    </row>
    <row r="5" spans="1:16" ht="15" customHeight="1">
      <c r="A5" s="120"/>
      <c r="B5" s="120" t="str">
        <f>IFERROR(VLOOKUP(D5,DB!A:K,11,0),"")</f>
        <v/>
      </c>
      <c r="C5" s="121"/>
      <c r="D5" s="122"/>
      <c r="E5" s="99"/>
      <c r="F5" s="124"/>
      <c r="G5" s="125">
        <f ca="1">IFERROR(NOW()-F5,"")</f>
        <v>45955.329258912039</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45955.329258912039</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45955.329258912039</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45955.329258912039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45955.329258912039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45955.329258912039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45955.329258912039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45955.329258912039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45955.329258912039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62"/>
      <c r="E14" s="99"/>
      <c r="F14" s="124"/>
      <c r="G14" s="125">
        <f ca="1">IFERROR(NOW()-F14,"")</f>
        <v>45955.329258912039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45955.329258912039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45955.329258912039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3"/>
      <c r="E17" s="99"/>
      <c r="F17" s="124"/>
      <c r="G17" s="125">
        <f ca="1">IFERROR(NOW()-F17,"")</f>
        <v>45955.329258912039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45955.329258912039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45955.329258912039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45955.329258912039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45955.329258912039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45955.329258912039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45955.329258912039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45955.329258912039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45955.329258912039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45955.329258912039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45955.329258912039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45955.329258912039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45955.329258912039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45955.329258912039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45955.329258912039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45955.329258912039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45955.329258912039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45955.329258912039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45955.329258912039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45955.329258912039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45955.329258912039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45955.329258912039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45955.329258912039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45955.329258912039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45955.329258912039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45955.329258912039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45955.329258912039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45955.329258912039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45955.329258912039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45955.329258912039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45955.329258912039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45955.329258912039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45955.329258912039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45955.329258912039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45955.329258912039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45955.329258912039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45955.329258912039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45955.329258912039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45955.329258912039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45955.329258912039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45955.329258912039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45955.329258912039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45955.329258912039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45955.329258912039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45955.329258912039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45955.329258912039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45955.329258912039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45955.329258912039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45955.329258912039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45955.329258912039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45955.329258912039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45955.329258912039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45955.329258912039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45955.329258912039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45955.329258912039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45955.329258912039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45955.329258912039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45955.329258912039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45955.329258912039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45955.329258912039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45955.329258912039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45955.329258912039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45955.329258912039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45955.329258912039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45955.329258912039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45955.329258912039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45955.329258912039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45955.329258912039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45955.329258912039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45955.329258912039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45955.329258912039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45955.329258912039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45955.329258912039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45955.329258912039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45955.329258912039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45955.329258912039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45955.329258912039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45955.329258912039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45955.329258912039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45955.329258912039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45955.329258912039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45955.329258912039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45955.329258912039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45955.329258912039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45955.329258912039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45955.329258912039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45955.329258912039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45955.329258912039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45955.329258912039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45955.329258912039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45955.329258912039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45955.329258912039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45955.329258912039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45955.329258912039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45955.329258912039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45955.329258912039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45955.329258912039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45955.329258912039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45955.329258912039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45955.329258912039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45955.329258912039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45955.329258912039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45955.329258912039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45955.329258912039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45955.329258912039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45955.329258912039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45955.329258912039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45955.329258912039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45955.329258912039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45955.329258912039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45955.329258912039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45955.329258912039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45955.329258912039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45955.329258912039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45955.329258912039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45955.329258912039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45955.329258912039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45955.329258912039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45955.329258912039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45955.329258912039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45955.329258912039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45955.329258912039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45955.329258912039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45955.329258912039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45955.329258912039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45955.329258912039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45955.329258912039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45955.329258912039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45955.329258912039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45955.329258912039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45955.329258912039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45955.329258912039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45955.329258912039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45955.329258912039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45955.329258912039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45955.329258912039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45955.329258912039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45955.329258912039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45955.329258912039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45955.329258912039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45955.329258912039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45955.329258912039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45955.329258912039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45955.329258912039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45955.329258912039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45955.329258912039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45955.329258912039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45955.329258912039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45955.329258912039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45955.329258912039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45955.329258912039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45955.329258912039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45955.329258912039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45955.329258912039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45955.329258912039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45955.329258912039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45955.329258912039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45955.329258912039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45955.329258912039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45955.329258912039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45955.329258912039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45955.329258912039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45955.329258912039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45955.329258912039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45955.329258912039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45955.329258912039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45955.329258912039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45955.329258912039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45955.329258912039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45955.329258912039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45955.329258912039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45955.329258912039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45955.329258912039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45955.329258912039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45955.329258912039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45955.329258912039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45955.329258912039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45955.329258912039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45955.329258912039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45955.329258912039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45955.329258912039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45955.329258912039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45955.329258912039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45955.329258912039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45955.329258912039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45955.329258912039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45955.329258912039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45955.329258912039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45955.329258912039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45955.329258912039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45955.329258912039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45955.329258912039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45955.329258912039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45955.329258912039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45955.329258912039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45955.329258912039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45955.329258912039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45955.329258912039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45955.329258912039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45955.329258912039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45955.329258912039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45955.329258912039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45955.329258912039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45955.329258912039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45955.329258912039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45955.329258912039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45955.329258912039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45955.329258912039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45955.329258912039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45955.329258912039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45955.329258912039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45955.329258912039</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45955.329258912039</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39096</v>
      </c>
      <c r="B2" s="37" t="str">
        <f>IFERROR(VLOOKUP(D2,DB!A:K,11,0),"")</f>
        <v>R5</v>
      </c>
      <c r="C2" s="37">
        <v>3</v>
      </c>
      <c r="D2" s="119" t="s">
        <v>36034</v>
      </c>
      <c r="E2" s="37" t="s">
        <v>38998</v>
      </c>
      <c r="F2" s="38">
        <v>45891.832060185188</v>
      </c>
      <c r="G2" s="145">
        <f ca="1">IFERROR(NOW()-F2,"")</f>
        <v>63.497198726850911</v>
      </c>
      <c r="H2" s="38">
        <v>45891.790393518517</v>
      </c>
      <c r="I2" s="37" t="str">
        <f>IFERROR(VLOOKUP(D2,DB!A:F,6,0),"")</f>
        <v>Generator-SG</v>
      </c>
      <c r="J2" s="37" t="str">
        <f>IFERROR(VLOOKUP(D2,DB!A:G,7,0),"")</f>
        <v>Vandalized</v>
      </c>
      <c r="K2" s="37" t="s">
        <v>39097</v>
      </c>
      <c r="L2" s="37" t="str">
        <f>IFERROR(VLOOKUP(D2,DB!A:I,9,0),"")</f>
        <v>Latis</v>
      </c>
      <c r="M2" s="118"/>
    </row>
    <row r="3" spans="1:13" ht="30.75">
      <c r="A3" s="37" t="s">
        <v>39098</v>
      </c>
      <c r="B3" s="37" t="str">
        <f>IFERROR(VLOOKUP(D3,DB!A:K,11,0),"")</f>
        <v>R5</v>
      </c>
      <c r="C3" s="37">
        <v>1</v>
      </c>
      <c r="D3" s="37" t="s">
        <v>31329</v>
      </c>
      <c r="E3" s="37" t="s">
        <v>39079</v>
      </c>
      <c r="F3" s="38">
        <v>45926.188877314817</v>
      </c>
      <c r="G3" s="145">
        <f t="shared" ref="G3" ca="1" si="0">IFERROR(NOW()-F3,"")</f>
        <v>29.140381597222586</v>
      </c>
      <c r="H3" s="38">
        <v>45926.158159722225</v>
      </c>
      <c r="I3" s="37" t="str">
        <f>IFERROR(VLOOKUP(D3,DB!A:F,6,0),"")</f>
        <v>SCECO</v>
      </c>
      <c r="J3" s="37" t="str">
        <f>IFERROR(VLOOKUP(D3,DB!A:G,7,0),"")</f>
        <v>Good</v>
      </c>
      <c r="K3" s="37" t="s">
        <v>39099</v>
      </c>
      <c r="L3" s="37" t="str">
        <f>IFERROR(VLOOKUP(D3,DB!A:I,9,0),"")</f>
        <v>Latis</v>
      </c>
      <c r="M3" s="118"/>
    </row>
    <row r="4" spans="1:13" ht="48" customHeight="1">
      <c r="A4" s="153" t="s">
        <v>39100</v>
      </c>
      <c r="B4" s="153" t="str">
        <f>IFERROR(VLOOKUP(D4,DB!A:K,11,0),"")</f>
        <v>R5</v>
      </c>
      <c r="C4" s="153">
        <v>1</v>
      </c>
      <c r="D4" s="153" t="s">
        <v>34781</v>
      </c>
      <c r="E4" s="153" t="s">
        <v>39079</v>
      </c>
      <c r="F4" s="154">
        <v>45948.661111111112</v>
      </c>
      <c r="G4" s="155">
        <f ca="1">IFERROR(NOW()-F4,"")</f>
        <v>6.6681478009268176</v>
      </c>
      <c r="H4" s="154">
        <v>45948.661111111112</v>
      </c>
      <c r="I4" s="153" t="str">
        <f>IFERROR(VLOOKUP(D4,DB!A:F,6,0),"")</f>
        <v>SCECO</v>
      </c>
      <c r="J4" s="153" t="str">
        <f>IFERROR(VLOOKUP(D4,DB!A:G,7,0),"")</f>
        <v>Dead</v>
      </c>
      <c r="K4" s="153" t="s">
        <v>39101</v>
      </c>
      <c r="L4" s="153" t="str">
        <f>IFERROR(VLOOKUP(D4,DB!A:I,9,0),"")</f>
        <v>Latis</v>
      </c>
    </row>
    <row r="5" spans="1:13" ht="30.75">
      <c r="A5" s="153" t="s">
        <v>39102</v>
      </c>
      <c r="B5" s="153" t="str">
        <f>IFERROR(VLOOKUP(D5,DB!A:K,11,0),"")</f>
        <v>R5</v>
      </c>
      <c r="C5" s="153">
        <v>1</v>
      </c>
      <c r="D5" s="153" t="s">
        <v>35526</v>
      </c>
      <c r="E5" s="153" t="s">
        <v>38998</v>
      </c>
      <c r="F5" s="154">
        <v>45954.449641203704</v>
      </c>
      <c r="G5" s="155">
        <f ca="1">IFERROR(NOW()-F5,"")</f>
        <v>0.87961770833499031</v>
      </c>
      <c r="H5" s="154">
        <v>45954.369560185187</v>
      </c>
      <c r="I5" s="153" t="str">
        <f>IFERROR(VLOOKUP(D5,DB!A:F,6,0),"")</f>
        <v>SCECO</v>
      </c>
      <c r="J5" s="153" t="str">
        <f>IFERROR(VLOOKUP(D5,DB!A:G,7,0),"")</f>
        <v>Good</v>
      </c>
      <c r="K5" s="153" t="s">
        <v>39103</v>
      </c>
      <c r="L5" s="153" t="str">
        <f>IFERROR(VLOOKUP(D5,DB!A:I,9,0),"")</f>
        <v>Latis</v>
      </c>
    </row>
    <row r="6" spans="1:13" ht="15">
      <c r="A6" s="153"/>
      <c r="B6" s="153" t="str">
        <f>IFERROR(VLOOKUP(D6,DB!A:K,11,0),"")</f>
        <v/>
      </c>
      <c r="C6" s="153"/>
      <c r="D6" s="153"/>
      <c r="E6" s="153"/>
      <c r="F6" s="154"/>
      <c r="G6" s="155">
        <f ca="1">IFERROR(NOW()-F6,"")</f>
        <v>45955.329258912039</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45955.329258912039</v>
      </c>
      <c r="H7" s="154"/>
      <c r="I7" s="153" t="str">
        <f>IFERROR(VLOOKUP(D7,DB!A:F,6,0),"")</f>
        <v/>
      </c>
      <c r="J7" s="153" t="str">
        <f>IFERROR(VLOOKUP(D7,DB!A:G,7,0),"")</f>
        <v/>
      </c>
      <c r="K7" s="153"/>
      <c r="L7" s="153" t="str">
        <f>IFERROR(VLOOKUP(D7,DB!A:I,9,0),"")</f>
        <v/>
      </c>
    </row>
    <row r="8" spans="1:13" ht="15">
      <c r="A8" s="153"/>
      <c r="B8" s="153" t="str">
        <f>IFERROR(VLOOKUP(D8,DB!A:K,11,0),"")</f>
        <v/>
      </c>
      <c r="C8" s="153"/>
      <c r="D8" s="164"/>
      <c r="E8" s="153"/>
      <c r="F8" s="154"/>
      <c r="G8" s="155">
        <f ca="1">IFERROR(NOW()-F8,"")</f>
        <v>45955.329258912039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45955.329258912039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45955.329258912039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45955.329258912039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45955.329258912039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45955.329258912039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45955.329258912039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45955.329258912039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45955.329258912039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45955.329258912039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45955.329258912039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45955.329258912039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45955.329258912039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45955.329258912039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45955.329258912039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45955.329258912039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45955.329258912039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45955.329258912039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45955.329258912039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45955.329258912039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45955.329258912039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45955.329258912039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45955.329258912039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45955.329258912039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45955.329258912039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45955.329258912039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45955.329258912039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45955.329258912039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45955.329258912039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45955.329258912039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45955.329258912039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45955.329258912039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45955.329258912039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45955.329258912039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45955.329258912039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45955.329258912039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45955.329258912039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45955.329258912039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45955.329258912039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45955.329258912039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45955.329258912039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45955.329258912039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45955.329258912039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45955.329258912039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45955.329258912039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45955.329258912039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45955.329258912039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45955.329258912039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45955.329258912039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45955.329258912039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45955.329258912039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45955.329258912039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45955.329258912039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45955.329258912039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45955.329258912039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45955.329258912039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45955.329258912039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45955.329258912039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45955.329258912039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45955.329258912039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45955.329258912039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45955.329258912039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45955.329258912039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45955.329258912039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45955.329258912039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45955.329258912039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45955.329258912039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45955.329258912039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45955.329258912039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45955.329258912039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45955.329258912039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45955.329258912039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45955.329258912039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45955.329258912039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45955.329258912039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45955.329258912039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45955.329258912039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45955.329258912039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45955.329258912039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45955.329258912039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45955.329258912039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45955.329258912039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45955.329258912039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45955.329258912039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45955.329258912039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45955.329258912039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45955.329258912039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45955.329258912039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45955.329258912039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45955.329258912039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45955.329258912039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45955.329258912039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45955.329258912039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45955.329258912039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45955.329258912039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45955.329258912039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45955.329258912039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45955.329258912039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45955.329258912039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45955.329258912039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45955.329258912039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45955.329258912039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45955.329258912039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45955.329258912039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45955.329258912039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45955.329258912039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45955.329258912039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45955.329258912039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45955.329258912039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45955.329258912039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45955.329258912039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45955.329258912039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45955.329258912039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45955.329258912039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45955.329258912039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45955.329258912039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45955.329258912039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45955.329258912039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45955.329258912039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45955.329258912039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45955.329258912039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45955.329258912039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45955.329258912039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45955.329258912039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45955.329258912039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45955.329258912039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45955.329258912039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45955.329258912039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45955.329258912039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45955.329258912039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45955.329258912039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45955.329258912039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45955.329258912039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45955.329258912039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45955.329258912039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45955.329258912039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45955.329258912039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45955.329258912039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45955.329258912039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45955.329258912039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45955.329258912039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45955.329258912039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45955.329258912039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45955.329258912039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45955.329258912039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45955.329258912039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45955.329258912039</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45955.329258912039</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45955.329258912039</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45955.329258912039</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45955.329258912039</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45955.329258912039</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45955.329258912039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45955.329258912039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45955.329258912039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45955.329258912039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45955.329258912039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45955.329258912039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45955.329258912039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45955.329258912039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45955.329258912039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45955.329258912039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45955.329258912039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45955.329258912039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45955.329258912039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45955.329258912039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45955.329258912039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45955.329258912039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45955.329258912039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45955.329258912039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45955.329258912039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45955.329258912039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45955.329258912039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45955.329258912039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45955.329258912039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45955.329258912039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45955.329258912039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45955.329258912039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45955.329258912039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45955.329258912039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45955.329258912039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45955.329258912039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45955.329258912039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45955.329258912039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45955.329258912039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45955.329258912039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45955.329258912039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45955.329258912039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45955.329258912039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45955.329258912039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45955.329258912039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45955.329258912039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45955.329258912039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45955.329258912039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45955.329258912039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45955.329258912039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45955.329258912039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45955.329258912039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45955.329258912039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45955.329258912039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45955.329258912039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45955.329258912039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45955.329258912039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45955.329258912039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45955.329258912039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45955.329258912039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45955.329258912039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45955.329258912039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45955.329258912039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45955.329258912039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45955.329258912039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45955.329258912039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45955.329258912039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45955.329258912039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45955.329258912039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45955.329258912039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45955.329258912039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45955.329258912039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45955.329258912039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45955.329258912039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45955.329258912039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45955.329258912039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45955.329258912039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45955.329258912039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45955.329258912039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45955.329258912039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45955.329258912039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45955.329258912039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45955.329258912039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45955.329258912039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45955.329258912039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45955.329258912039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45955.329258912039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45955.329258912039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45955.329258912039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45955.329258912039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45955.329258912039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45955.329258912039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45955.329258912039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45955.329258912039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45955.329258912039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45955.329258912039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45955.329258912039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45955.329258912039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45955.329258912039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45955.329258912039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45955.329258912039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45955.329258912039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45955.329258912039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45955.329258912039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45955.329258912039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45955.329258912039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45955.329258912039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45955.329258912039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45955.329258912039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45955.329258912039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45955.329258912039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45955.329258912039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45955.329258912039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45955.329258912039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45955.329258912039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45955.329258912039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45955.329258912039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45955.329258912039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45955.329258912039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45955.329258912039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45955.329258912039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45955.329258912039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45955.329258912039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45955.329258912039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45955.329258912039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45955.329258912039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45955.329258912039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45955.329258912039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45955.329258912039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45955.329258912039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45955.329258912039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45955.329258912039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45955.329258912039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45955.329258912039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45955.329258912039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45955.329258912039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45955.329258912039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45955.329258912039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45955.329258912039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45955.329258912039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45955.329258912039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45955.329258912039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45955.329258912039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45955.329258912039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45955.329258912039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45955.329258912039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45955.329258912039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45955.329258912039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45955.329258912039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45955.329258912039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45955.329258912039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45955.329258912039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45955.329258912039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45955.329258912039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45955.329258912039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45955.329258912039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45955.329258912039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45955.329258912039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45955.329258912039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45955.329258912039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45955.329258912039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45955.329258912039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45955.329258912039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45955.329258912039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45955.329258912039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45955.329258912039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45955.329258912039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45955.329258912039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45955.329258912039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45955.329258912039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45955.329258912039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45955.329258912039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45955.329258912039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45955.329258912039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45955.329258912039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45955.329258912039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45955.329258912039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45955.329258912039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45955.329258912039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45955.329258912039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45955.329258912039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45955.329258912039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45955.329258912039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45955.329258912039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45955.329258912039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45955.329258912039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45955.329258912039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45955.329258912039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45955.329258912039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45955.329258912039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45955.329258912039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45955.329258912039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45955.329258912039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45955.329258912039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45955.329258912039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45955.329258912039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45955.329258912039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45955.329258912039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45955.329258912039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45955.329258912039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45955.329258912039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45955.329258912039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45955.329258912039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45955.329258912039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45955.329258912039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45955.329258912039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45955.329258912039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45955.329258912039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45955.329258912039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45955.329258912039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45955.329258912039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45955.329258912039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45955.329258912039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45955.329258912039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45955.329258912039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45955.329258912039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45955.329258912039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45955.329258912039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45955.329258912039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45955.329258912039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45955.329258912039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45955.329258912039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45955.329258912039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45955.329258912039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45955.329258912039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45955.329258912039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45955.329258912039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45955.329258912039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45955.329258912039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45955.329258912039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45955.329258912039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45955.329258912039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45955.329258912039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45955.329258912039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45955.329258912039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45955.329258912039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45955.329258912039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45955.329258912039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45955.329258912039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45955.329258912039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45955.329258912039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45955.329258912039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45955.329258912039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45955.329258912039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45955.329258912039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45955.329258912039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45955.329258912039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45955.329258912039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45955.329258912039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45955.329258912039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45955.329258912039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45955.329258912039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45955.329258912039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45955.329258912039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45955.329258912039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45955.329258912039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45955.329258912039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45955.329258912039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45955.329258912039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45955.329258912039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45955.329258912039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45955.329258912039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45955.329258912039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45955.329258912039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45955.329258912039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45955.329258912039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45955.329258912039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45955.329258912039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45955.329258912039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45955.329258912039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45955.329258912039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45955.329258912039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45955.329258912039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45955.329258912039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45955.329258912039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45955.329258912039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45955.329258912039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45955.329258912039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45955.329258912039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45955.329258912039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45955.329258912039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45955.329258912039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45955.329258912039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45955.329258912039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45955.329258912039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45955.329258912039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45955.329258912039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45955.329258912039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45955.329258912039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45955.329258912039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45955.329258912039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45955.329258912039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45955.329258912039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45955.329258912039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45955.329258912039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45955.329258912039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45955.329258912039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45955.329258912039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45955.329258912039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45955.329258912039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45955.329258912039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45955.329258912039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45955.329258912039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45955.329258912039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45955.329258912039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45955.329258912039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45955.329258912039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45955.329258912039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45955.329258912039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45955.329258912039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45955.329258912039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45955.329258912039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45955.329258912039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45955.329258912039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45955.329258912039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45955.329258912039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45955.329258912039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45955.329258912039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45955.329258912039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45955.329258912039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45955.329258912039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45955.329258912039</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45955.329258912039</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45955.329258912039</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45955.329258912039</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tabSelected="1" workbookViewId="0">
      <selection activeCell="E2" sqref="E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39104</v>
      </c>
      <c r="B2" s="104" t="str">
        <f>IFERROR(VLOOKUP(D2,DB!A:K,11,0),"")</f>
        <v>R6</v>
      </c>
      <c r="C2" s="106">
        <v>3</v>
      </c>
      <c r="D2" s="104" t="s">
        <v>34505</v>
      </c>
      <c r="E2" s="107" t="s">
        <v>38998</v>
      </c>
      <c r="F2" s="108">
        <v>45955.327187499999</v>
      </c>
      <c r="G2" s="77">
        <f ca="1">IFERROR(NOW()-F2,"-")</f>
        <v>2.0714120400953107E-3</v>
      </c>
      <c r="H2" s="108">
        <v>45955.300671296296</v>
      </c>
      <c r="I2" s="104" t="str">
        <f>IFERROR(VLOOKUP(D2,DB!A:F,6,0),"")</f>
        <v>SCECO</v>
      </c>
      <c r="J2" s="103" t="str">
        <f>IFERROR(VLOOKUP(D2,DB!A:G,7,0),"")</f>
        <v>Dead</v>
      </c>
      <c r="K2" s="109" t="s">
        <v>39105</v>
      </c>
      <c r="L2" s="110" t="str">
        <f>IFERROR(VLOOKUP(D2,DB!A:I,9,0),"")</f>
        <v>Latis</v>
      </c>
    </row>
    <row r="3" spans="1:16383" ht="31.5" customHeight="1">
      <c r="A3" s="105"/>
      <c r="B3" s="104" t="str">
        <f>IFERROR(VLOOKUP(D3,DB!A:K,11,0),"")</f>
        <v/>
      </c>
      <c r="C3" s="106"/>
      <c r="D3" s="104"/>
      <c r="E3" s="107"/>
      <c r="F3" s="108"/>
      <c r="G3" s="77">
        <f ca="1">IFERROR(NOW()-F3,"-")</f>
        <v>45955.329258912039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45955.329258912039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45955.329258912039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45955.329258912039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45955.329258912039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45955.329258912039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45955.329258912039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45955.329258912039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45955.329258912039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45955.329258912039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45955.329258912039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45955.329258912039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45955.329258912039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45955.329258912039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45955.329258912039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45955.329258912039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45955.329258912039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45955.329258912039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45955.329258912039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45955.329258912039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45955.329258912039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45955.329258912039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45955.329258912039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45955.329258912039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45955.329258912039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45955.329258912039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45955.329258912039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45955.329258912039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45955.329258912039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45955.329258912039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45955.329258912039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45955.329258912039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45955.329258912039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45955.329258912039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45955.329258912039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45955.329258912039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45955.329258912039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45955.329258912039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45955.329258912039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45955.329258912039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45955.329258912039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45955.329258912039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45955.329258912039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45955.329258912039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45955.329258912039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45955.329258912039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45955.329258912039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45955.329258912039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45955.329258912039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45955.329258912039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45955.329258912039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45955.329258912039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45955.329258912039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45955.329258912039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45955.329258912039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45955.329258912039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45955.329258912039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45955.329258912039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45955.329258912039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45955.329258912039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45955.329258912039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45955.329258912039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45955.329258912039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45955.329258912039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45955.329258912039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45955.329258912039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45955.329258912039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45955.329258912039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45955.329258912039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45955.329258912039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45955.329258912039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45955.329258912039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45955.329258912039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45955.329258912039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45955.329258912039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45955.329258912039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45955.329258912039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45955.329258912039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45955.329258912039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45955.329258912039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45955.329258912039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45955.329258912039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45955.329258912039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45955.329258912039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45955.329258912039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45955.329258912039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45955.329258912039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45955.329258912039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45955.329258912039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45955.329258912039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45955.329258912039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45955.329258912039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45955.329258912039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45955.329258912039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45955.329258912039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45955.329258912039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45955.329258912039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45955.329258912039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45955.329258912039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45955.329258912039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45955.329258912039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45955.329258912039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45955.329258912039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45955.329258912039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45955.329258912039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45955.329258912039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45955.329258912039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45955.329258912039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45955.329258912039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45955.329258912039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45955.329258912039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45955.329258912039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45955.329258912039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45955.329258912039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45955.329258912039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45955.329258912039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45955.329258912039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45955.329258912039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45955.329258912039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45955.329258912039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45955.329258912039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45955.329258912039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45955.329258912039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45955.329258912039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45955.329258912039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45955.329258912039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45955.329258912039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45955.329258912039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45955.329258912039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45955.329258912039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45955.329258912039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45955.329258912039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45955.329258912039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45955.329258912039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45955.329258912039</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45955.329258912039</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45955.329258912039</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45955.329258912039</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45955.329258912039</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2025-10-25T04:56:00Z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