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96" documentId="120_S{2AC9BD13-BADA-5192-A53E-5A8FF88502F6}" xr6:coauthVersionLast="47" xr6:coauthVersionMax="47" xr10:uidLastSave="{40FC45CD-FA37-47B1-A86F-93B11912C375}"/>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J12" i="1"/>
  <c r="G10" i="4"/>
  <c r="G11" i="4"/>
  <c r="I3" i="4"/>
  <c r="J3" i="4"/>
  <c r="I4" i="4"/>
  <c r="J4" i="4"/>
  <c r="I5" i="4"/>
  <c r="J5"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3" i="4"/>
  <c r="G3" i="4"/>
  <c r="L3" i="4"/>
  <c r="B4" i="4"/>
  <c r="G4" i="4"/>
  <c r="L4" i="4"/>
  <c r="B5" i="4"/>
  <c r="G5" i="4"/>
  <c r="L5" i="4"/>
  <c r="B6" i="4"/>
  <c r="G6" i="4"/>
  <c r="I6" i="4"/>
  <c r="J6" i="4"/>
  <c r="L6" i="4"/>
  <c r="B7" i="4"/>
  <c r="G7" i="4"/>
  <c r="I7" i="4"/>
  <c r="J7" i="4"/>
  <c r="L7" i="4"/>
  <c r="B8" i="4"/>
  <c r="G8" i="4"/>
  <c r="J8" i="4"/>
  <c r="L8" i="4"/>
  <c r="B9" i="4"/>
  <c r="G9" i="4"/>
  <c r="I9" i="4"/>
  <c r="J9" i="4"/>
  <c r="L9"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alcChain>
</file>

<file path=xl/sharedStrings.xml><?xml version="1.0" encoding="utf-8"?>
<sst xmlns="http://schemas.openxmlformats.org/spreadsheetml/2006/main" count="180284" uniqueCount="39124">
  <si>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</si>
  <si>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</si>
  <si>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</si>
  <si>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</si>
  <si>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</si>
  <si>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</si>
  <si>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</si>
  <si>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</si>
  <si>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</si>
  <si>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</si>
  <si>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</si>
  <si>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</si>
  <si>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</si>
  <si>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</si>
  <si>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</si>
  <si>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</si>
  <si>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</si>
  <si>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</si>
  <si>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</si>
  <si>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</si>
  <si>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</si>
  <si>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</si>
  <si>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</si>
  <si>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</si>
  <si>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</si>
  <si>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</si>
  <si>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</si>
  <si>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</si>
  <si>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</si>
  <si>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</si>
  <si>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</si>
  <si>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</si>
  <si>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</si>
  <si>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</si>
  <si>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</si>
  <si>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</si>
  <si>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</si>
  <si>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</si>
  <si>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</si>
  <si>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</si>
  <si>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</si>
  <si>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</si>
  <si>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</si>
  <si>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</si>
  <si>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</si>
  <si>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</si>
  <si>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</si>
  <si>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</si>
  <si>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</si>
  <si>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</si>
  <si>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</si>
  <si>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</si>
  <si>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</si>
  <si>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</si>
  <si>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</si>
  <si>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</si>
  <si>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</si>
  <si>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</si>
  <si>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</si>
  <si>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</si>
  <si>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</si>
  <si>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</si>
  <si>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</si>
  <si>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</si>
  <si>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</si>
  <si>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</si>
  <si>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</si>
  <si>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</si>
  <si>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</si>
  <si>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</si>
  <si>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</si>
  <si>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</si>
  <si>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</si>
  <si>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</si>
  <si>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</si>
  <si>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</si>
  <si>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</si>
  <si>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</si>
  <si>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</si>
  <si>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</si>
  <si>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</si>
  <si>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</si>
  <si>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</si>
  <si>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</si>
  <si>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</si>
  <si>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</si>
  <si>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</si>
  <si>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</si>
  <si>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</si>
  <si>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</si>
  <si>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</si>
  <si>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</si>
  <si>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</si>
  <si>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</si>
  <si>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</si>
  <si>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</si>
  <si>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</si>
  <si>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</si>
  <si>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</si>
  <si>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</si>
  <si>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</si>
  <si>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</si>
  <si>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</si>
  <si>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</si>
  <si>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</si>
  <si>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</si>
  <si>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</si>
  <si>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</si>
  <si>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</si>
  <si>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</si>
  <si>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</si>
  <si>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</si>
  <si>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</si>
  <si>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</si>
  <si>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</si>
  <si>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</si>
  <si>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</si>
  <si>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</si>
  <si>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</si>
  <si>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</si>
  <si>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</si>
  <si>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</si>
  <si>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</si>
  <si>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</si>
  <si>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</si>
  <si>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</si>
  <si>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</si>
  <si>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</si>
  <si>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</si>
  <si>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</si>
  <si>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</si>
  <si>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</si>
  <si>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</si>
  <si>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</si>
  <si>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</si>
  <si>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</si>
  <si>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</si>
  <si>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</si>
  <si>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</si>
  <si>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</si>
  <si>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</si>
  <si>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</si>
  <si>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</si>
  <si>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</si>
  <si>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</si>
  <si>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</si>
  <si>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</si>
  <si>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</si>
  <si>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</si>
  <si>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</si>
  <si>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</si>
  <si>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</si>
  <si>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</si>
  <si>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</si>
  <si>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</si>
  <si>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</si>
  <si>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</si>
  <si>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</si>
  <si>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</si>
  <si>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</si>
  <si>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</si>
  <si>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</si>
  <si>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</si>
  <si>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</si>
  <si>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</si>
  <si>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</si>
  <si>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</si>
  <si>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</si>
  <si>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</si>
  <si>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</si>
  <si>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</si>
  <si>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</si>
  <si>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</si>
  <si>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</si>
  <si>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</si>
  <si>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</si>
  <si>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</si>
  <si>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</si>
  <si>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</si>
  <si>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</si>
  <si>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</si>
  <si>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</si>
  <si>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</si>
  <si>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</si>
  <si>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</si>
  <si>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</si>
  <si>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</si>
  <si>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</si>
  <si>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</si>
  <si>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</si>
  <si>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</si>
  <si>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</si>
  <si>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</si>
  <si>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</si>
  <si>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</si>
  <si>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</si>
  <si>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</si>
  <si>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</si>
  <si>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</si>
  <si>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</si>
  <si>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</si>
  <si>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</si>
  <si>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</si>
  <si>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</si>
  <si>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</si>
  <si>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</si>
  <si>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</si>
  <si>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</si>
  <si>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</si>
  <si>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</si>
  <si>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</si>
  <si>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</si>
  <si>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</si>
  <si>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</si>
  <si>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</si>
  <si>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</si>
  <si>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</si>
  <si>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</si>
  <si>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</si>
  <si>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</si>
  <si>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</si>
  <si>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</si>
  <si>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</si>
  <si>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</si>
  <si>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</si>
  <si>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</si>
  <si>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</si>
  <si>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</si>
  <si>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</si>
  <si>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</si>
  <si>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</si>
  <si>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</si>
  <si>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</si>
  <si>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</si>
  <si>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</si>
  <si>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</si>
  <si>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</si>
  <si>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</si>
  <si>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</si>
  <si>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</si>
  <si>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</si>
  <si>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</si>
  <si>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</si>
  <si>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</si>
  <si>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</si>
  <si>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</si>
  <si>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</si>
  <si>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</si>
  <si>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</si>
  <si>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</si>
  <si>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</si>
  <si>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</si>
  <si>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</si>
  <si>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</si>
  <si>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</si>
  <si>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</si>
  <si>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</si>
  <si>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</si>
  <si>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</si>
  <si>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</si>
  <si>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</si>
  <si>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</si>
  <si>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</si>
  <si>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</si>
  <si>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</si>
  <si>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</si>
  <si>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</si>
  <si>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</si>
  <si>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</si>
  <si>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</si>
  <si>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</si>
  <si>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</si>
  <si>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</si>
  <si>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</si>
  <si>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</si>
  <si>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</si>
  <si>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</si>
  <si>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</si>
  <si>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</si>
  <si>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</si>
  <si>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</si>
  <si>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</si>
  <si>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</si>
  <si>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</si>
  <si>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</si>
  <si>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</si>
  <si>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</si>
  <si>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</si>
  <si>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</si>
  <si>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</si>
  <si>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</si>
  <si>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</si>
  <si>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</si>
  <si>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</si>
  <si>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</si>
  <si>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</si>
  <si>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</si>
  <si>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</si>
  <si>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</si>
  <si>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</si>
  <si>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</si>
  <si>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</si>
  <si>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</si>
  <si>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</si>
  <si>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</si>
  <si>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</si>
  <si>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</si>
  <si>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</si>
  <si>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</si>
  <si>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</si>
  <si>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</si>
  <si>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</si>
  <si>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</si>
  <si>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</si>
  <si>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</si>
  <si>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</si>
  <si>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</si>
  <si>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</si>
  <si>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</si>
  <si>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</si>
  <si>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</si>
  <si>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</si>
  <si>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</si>
  <si>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</si>
  <si>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</si>
  <si>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</si>
  <si>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</si>
  <si>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</si>
  <si>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</si>
  <si>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</si>
  <si>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</si>
  <si>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</si>
  <si>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</si>
  <si>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</si>
  <si>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</si>
  <si>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</si>
  <si>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</si>
  <si>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</si>
  <si>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</si>
  <si>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</si>
  <si>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</si>
  <si>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</si>
  <si>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</si>
  <si>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</si>
  <si>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</si>
  <si>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</si>
  <si>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</si>
  <si>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</si>
  <si>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</si>
  <si>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</si>
  <si>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</si>
  <si>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</si>
  <si>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</si>
  <si>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</si>
  <si>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</si>
  <si>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</si>
  <si>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</si>
  <si>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</si>
  <si>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</si>
  <si>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</si>
  <si>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</si>
  <si>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</si>
  <si>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</si>
  <si>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</si>
  <si>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</si>
  <si>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</si>
  <si>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</si>
  <si>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</si>
  <si>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</si>
  <si>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</si>
  <si>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</si>
  <si>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</si>
  <si>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</si>
  <si>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</si>
  <si>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</si>
  <si>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</si>
  <si>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</si>
  <si>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</si>
  <si>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</si>
  <si>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</si>
  <si>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</si>
  <si>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</si>
  <si>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</si>
  <si>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</si>
  <si>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</si>
  <si>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</si>
  <si>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</si>
  <si>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</si>
  <si>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</si>
  <si>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</si>
  <si>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</si>
  <si>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</si>
  <si>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</si>
  <si>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</si>
  <si>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</si>
  <si>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</si>
  <si>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</si>
  <si>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</si>
  <si>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</si>
  <si>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</si>
  <si>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</si>
  <si>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</si>
  <si>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</si>
  <si>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</si>
  <si>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</si>
  <si>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</si>
  <si>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</si>
  <si>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</si>
  <si>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</si>
  <si>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</si>
  <si>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</si>
  <si>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</si>
  <si>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</si>
  <si>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</si>
  <si>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</si>
  <si>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</si>
  <si>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</si>
  <si>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</si>
  <si>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</si>
  <si>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</si>
  <si>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</si>
  <si>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</si>
  <si>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</si>
  <si>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</si>
  <si>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</si>
  <si>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</si>
  <si>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</si>
  <si>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</si>
  <si>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</si>
  <si>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</si>
  <si>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</si>
  <si>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</si>
  <si>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</si>
  <si>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</si>
  <si>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</si>
  <si>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</si>
  <si>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</si>
  <si>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</si>
  <si>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</si>
  <si>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</si>
  <si>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</si>
  <si>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</si>
  <si>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</si>
  <si>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</si>
  <si>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</si>
  <si>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</si>
  <si>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</si>
  <si>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</si>
  <si>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</si>
  <si>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</si>
  <si>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</si>
  <si>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</si>
  <si>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</si>
  <si>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</si>
  <si>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</si>
  <si>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</si>
  <si>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</si>
  <si>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</si>
  <si>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</si>
  <si>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</si>
  <si>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</si>
  <si>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</si>
  <si>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</si>
  <si>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</si>
  <si>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</si>
  <si>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</si>
  <si>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</si>
  <si>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</si>
  <si>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</si>
  <si>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</si>
  <si>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</si>
  <si>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</si>
  <si>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</si>
  <si>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</si>
  <si>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</si>
  <si>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</si>
  <si>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</si>
  <si>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</si>
  <si>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</si>
  <si>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</si>
  <si>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</si>
  <si>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</si>
  <si>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</si>
  <si>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</si>
  <si>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</si>
  <si>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</si>
  <si>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</si>
  <si>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</si>
  <si>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</si>
  <si>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</si>
  <si>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</si>
  <si>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</si>
  <si>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</si>
  <si>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</si>
  <si>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</si>
  <si>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</si>
  <si>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</si>
  <si>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</si>
  <si>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</si>
  <si>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</si>
  <si>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</si>
  <si>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</si>
  <si>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</si>
  <si>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</si>
  <si>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</si>
  <si>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</si>
  <si>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</si>
  <si>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</si>
  <si>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</si>
  <si>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</si>
  <si>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</si>
  <si>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</si>
  <si>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</si>
  <si>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</si>
  <si>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</si>
  <si>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</si>
  <si>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</si>
  <si>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</si>
  <si>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</si>
  <si>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</si>
  <si>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</si>
  <si>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</si>
  <si>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</si>
  <si>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</si>
  <si>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</si>
  <si>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</si>
  <si>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</si>
  <si>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</si>
  <si>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</si>
  <si>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</si>
  <si>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</si>
  <si>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</si>
  <si>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</si>
  <si>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</si>
  <si>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</si>
  <si>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</si>
  <si>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</si>
  <si>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</si>
  <si>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</si>
  <si>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</si>
  <si>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</si>
  <si>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</si>
  <si>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</si>
  <si>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</si>
  <si>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</si>
  <si>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</si>
  <si>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</si>
  <si>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</si>
  <si>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</si>
  <si>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</si>
  <si>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</si>
  <si>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</si>
  <si>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</si>
  <si>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</si>
  <si>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</si>
  <si>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</si>
  <si>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</si>
  <si>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</si>
  <si>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</si>
  <si>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</si>
  <si>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</si>
  <si>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</si>
  <si>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</si>
  <si>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</si>
  <si>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</si>
  <si>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</si>
  <si>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</si>
  <si>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</si>
  <si>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</si>
  <si>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</si>
  <si>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</si>
  <si>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</si>
  <si>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</si>
  <si>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</si>
  <si>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</si>
  <si>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</si>
  <si>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</si>
  <si>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</si>
  <si>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</si>
  <si>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</si>
  <si>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</si>
  <si>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</si>
  <si>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</si>
  <si>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</si>
  <si>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</si>
  <si>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</si>
  <si>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</si>
  <si>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</si>
  <si>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</si>
  <si>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</si>
  <si>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</si>
  <si>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</si>
  <si>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</si>
  <si>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</si>
  <si>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</si>
  <si>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</si>
  <si>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</si>
  <si>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</si>
  <si>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</si>
  <si>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</si>
  <si>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</si>
  <si>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</si>
  <si>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</si>
  <si>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</si>
  <si>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</si>
  <si>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</si>
  <si>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</si>
  <si>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</si>
  <si>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</si>
  <si>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</si>
  <si>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</si>
  <si>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</si>
  <si>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</si>
  <si>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</si>
  <si>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</si>
  <si>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</si>
  <si>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</si>
  <si>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</si>
  <si>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</si>
  <si>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</si>
  <si>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</si>
  <si>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</si>
  <si>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</si>
  <si>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</si>
  <si>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</si>
  <si>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</si>
  <si>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</si>
  <si>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</si>
  <si>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</si>
  <si>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</si>
  <si>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</si>
  <si>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</si>
  <si>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</si>
  <si>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</si>
  <si>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</si>
  <si>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</si>
  <si>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</si>
  <si>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</si>
  <si>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</si>
  <si>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</si>
  <si>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</si>
  <si>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</si>
  <si>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</si>
  <si>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</si>
  <si>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</si>
  <si>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</si>
  <si>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</si>
  <si>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</si>
  <si>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</si>
  <si>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</si>
  <si>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</si>
  <si>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</si>
  <si>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</si>
  <si>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</si>
  <si>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</si>
  <si>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</si>
  <si>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</si>
  <si>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</si>
  <si>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</si>
  <si>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</si>
  <si>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</si>
  <si>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</si>
  <si>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</si>
  <si>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</si>
  <si>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</si>
  <si>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</si>
  <si>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</si>
  <si>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</si>
  <si>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</si>
  <si>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</si>
  <si>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</si>
  <si>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</si>
  <si>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</si>
  <si>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</si>
  <si>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</si>
  <si>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</si>
  <si>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</si>
  <si>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</si>
  <si>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</si>
  <si>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</si>
  <si>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</si>
  <si>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</si>
  <si>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</si>
  <si>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</si>
  <si>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</si>
  <si>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</si>
  <si>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</si>
  <si>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</si>
  <si>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</si>
  <si>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</si>
  <si>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</si>
  <si>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</si>
  <si>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</si>
  <si>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</si>
  <si>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</si>
  <si>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</si>
  <si>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</si>
  <si>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</si>
  <si>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</si>
  <si>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</si>
  <si>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</si>
  <si>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</si>
  <si>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</si>
  <si>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</si>
  <si>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</si>
  <si>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</si>
  <si>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</si>
  <si>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</si>
  <si>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</si>
  <si>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</si>
  <si>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</si>
  <si>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</si>
  <si>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</si>
  <si>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</si>
  <si>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</si>
  <si>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</si>
  <si>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</si>
  <si>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</si>
  <si>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</si>
  <si>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</si>
  <si>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</si>
  <si>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</si>
  <si>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</si>
  <si>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</si>
  <si>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</si>
  <si>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</si>
  <si>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</si>
  <si>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</si>
  <si>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</si>
  <si>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</si>
  <si>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</si>
  <si>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</si>
  <si>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</si>
  <si>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</si>
  <si>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</si>
  <si>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</si>
  <si>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</si>
  <si>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</si>
  <si>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</si>
  <si>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</si>
  <si>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</si>
  <si>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</si>
  <si>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</si>
  <si>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</si>
  <si>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</si>
  <si>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</si>
  <si>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</si>
  <si>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</si>
  <si>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</si>
  <si>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</si>
  <si>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</si>
  <si>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</si>
  <si>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</si>
  <si>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</si>
  <si>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</si>
  <si>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</si>
  <si>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</si>
  <si>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</si>
  <si>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</si>
  <si>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</si>
  <si>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</si>
  <si>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</si>
  <si>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</si>
  <si>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</si>
  <si>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</si>
  <si>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</si>
  <si>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</si>
  <si>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</si>
  <si>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</si>
  <si>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</si>
  <si>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</si>
  <si>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</si>
  <si>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</si>
  <si>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</si>
  <si>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</si>
  <si>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</si>
  <si>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</si>
  <si>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</si>
  <si>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</si>
  <si>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</si>
  <si>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</si>
  <si>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</si>
  <si>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</si>
  <si>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</si>
  <si>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</si>
  <si>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</si>
  <si>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</si>
  <si>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</si>
  <si>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</si>
  <si>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</si>
  <si>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</si>
  <si>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</si>
  <si>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</si>
  <si>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</si>
  <si>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</si>
  <si>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</si>
  <si>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</si>
  <si>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</si>
  <si>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</si>
  <si>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</si>
  <si>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</si>
  <si>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</si>
  <si>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</si>
  <si>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</si>
  <si>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</si>
  <si>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</si>
  <si>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</si>
  <si>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</si>
  <si>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</si>
  <si>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</si>
  <si>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</si>
  <si>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</si>
  <si>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</si>
  <si>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</si>
  <si>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</si>
  <si>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</si>
  <si>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</si>
  <si>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</si>
  <si>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</si>
  <si>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</si>
  <si>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</si>
  <si>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</si>
  <si>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</si>
  <si>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</si>
  <si>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</si>
  <si>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</si>
  <si>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</si>
  <si>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</si>
  <si>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</si>
  <si>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</si>
  <si>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</si>
  <si>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</si>
  <si>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</si>
  <si>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</si>
  <si>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</si>
  <si>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</si>
  <si>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</si>
  <si>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</si>
  <si>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</si>
  <si>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</si>
  <si>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</si>
  <si>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</si>
  <si>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</si>
  <si>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</si>
  <si>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</si>
  <si>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</si>
  <si>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</si>
  <si>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</si>
  <si>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</si>
  <si>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</si>
  <si>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</si>
  <si>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</si>
  <si>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</si>
  <si>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</si>
  <si>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</si>
  <si>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</si>
  <si>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</si>
  <si>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</si>
  <si>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</si>
  <si>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</si>
  <si>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</si>
  <si>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</si>
  <si>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</si>
  <si>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</si>
  <si>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</si>
  <si>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</si>
  <si>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</si>
  <si>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</si>
  <si>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</si>
  <si>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</si>
  <si>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</si>
  <si>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</si>
  <si>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</si>
  <si>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</si>
  <si>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</si>
  <si>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</si>
  <si>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</si>
  <si>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</si>
  <si>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</si>
  <si>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</si>
  <si>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</si>
  <si>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</si>
  <si>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</si>
  <si>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</si>
  <si>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</si>
  <si>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</si>
  <si>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</si>
  <si>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</si>
  <si>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</si>
  <si>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</si>
  <si>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</si>
  <si>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</si>
  <si>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</si>
  <si>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</si>
  <si>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</si>
  <si>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</si>
  <si>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</si>
  <si>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</si>
  <si>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</si>
  <si>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</si>
  <si>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</si>
  <si>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</si>
  <si>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</si>
  <si>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</si>
  <si>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</si>
  <si>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</si>
  <si>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</si>
  <si>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</si>
  <si>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</si>
  <si>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</si>
  <si>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</si>
  <si>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</si>
  <si>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</si>
  <si>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</si>
  <si>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</si>
  <si>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</si>
  <si>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</si>
  <si>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</si>
  <si>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</si>
  <si>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</si>
  <si>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</si>
  <si>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</si>
  <si>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</si>
  <si>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</si>
  <si>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</si>
  <si>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</si>
  <si>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</si>
  <si>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</si>
  <si>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</si>
  <si>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</si>
  <si>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</si>
  <si>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</si>
  <si>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</si>
  <si>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</si>
  <si>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</si>
  <si>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</si>
  <si>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</si>
  <si>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</si>
  <si>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</si>
  <si>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</si>
  <si>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</si>
  <si>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</si>
  <si>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</si>
  <si>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</si>
  <si>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</si>
  <si>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</si>
  <si>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</si>
  <si>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</si>
  <si>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</si>
  <si>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</si>
  <si>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</si>
  <si>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</si>
  <si>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</si>
  <si>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</si>
  <si>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</si>
  <si>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</si>
  <si>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</si>
  <si>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</si>
  <si>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</si>
  <si>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</si>
  <si>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</si>
  <si>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</si>
  <si>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</si>
  <si>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</si>
  <si>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</si>
  <si>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</si>
  <si>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</si>
  <si>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</si>
  <si>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</si>
  <si>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</si>
  <si>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</si>
  <si>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</si>
  <si>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</si>
  <si>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</si>
  <si>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</si>
  <si>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</si>
  <si>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</si>
  <si>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</si>
  <si>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</si>
  <si>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</si>
  <si>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</si>
  <si>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</si>
  <si>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</si>
  <si>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</si>
  <si>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</si>
  <si>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</si>
  <si>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</si>
  <si>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</si>
  <si>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</si>
  <si>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</si>
  <si>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</si>
  <si>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</si>
  <si>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</si>
  <si>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</si>
  <si>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</si>
  <si>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</si>
  <si>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</si>
  <si>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</si>
  <si>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</si>
  <si>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</si>
  <si>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</si>
  <si>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</si>
  <si>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</si>
  <si>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</si>
  <si>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</si>
  <si>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</si>
  <si>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</si>
  <si>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</si>
  <si>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</si>
  <si>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</si>
  <si>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</si>
  <si>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</si>
  <si>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</si>
  <si>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</si>
  <si>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</si>
  <si>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</si>
  <si>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</si>
  <si>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</si>
  <si>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</si>
  <si>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</si>
  <si>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</si>
  <si>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</si>
  <si>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</si>
  <si>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</si>
  <si>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</si>
  <si>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</si>
  <si>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</si>
  <si>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</si>
  <si>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</si>
  <si>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</si>
  <si>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</si>
  <si>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</si>
  <si>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</si>
  <si>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</si>
  <si>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</si>
  <si>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</si>
  <si>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</si>
  <si>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</si>
  <si>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</si>
  <si>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</si>
  <si>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</si>
  <si>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</si>
  <si>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</si>
  <si>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</si>
  <si>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</si>
  <si>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</si>
  <si>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</si>
  <si>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</si>
  <si>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</si>
  <si>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</si>
  <si>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</si>
  <si>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</si>
  <si>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</si>
  <si>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</si>
  <si>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</si>
  <si>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</si>
  <si>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</si>
  <si>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</si>
  <si>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</si>
  <si>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</si>
  <si>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</si>
  <si>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</si>
  <si>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</si>
  <si>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</si>
  <si>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</si>
  <si>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</si>
  <si>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</si>
  <si>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</si>
  <si>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</si>
  <si>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</si>
  <si>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</si>
  <si>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</si>
  <si>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</si>
  <si>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</si>
  <si>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</si>
  <si>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</si>
  <si>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</si>
  <si>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</si>
  <si>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</si>
  <si>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</si>
  <si>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</si>
  <si>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</si>
  <si>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</si>
  <si>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</si>
  <si>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</si>
  <si>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</si>
  <si>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</si>
  <si>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</si>
  <si>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</si>
  <si>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</si>
  <si>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</si>
  <si>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</si>
  <si>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</si>
  <si>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</si>
  <si>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</si>
  <si>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</si>
  <si>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</si>
  <si>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</si>
  <si>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</si>
  <si>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</si>
  <si>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</si>
  <si>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</si>
  <si>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</si>
  <si>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</si>
  <si>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</si>
  <si>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</si>
  <si>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</si>
  <si>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</si>
  <si>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</si>
  <si>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</si>
  <si>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</si>
  <si>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</si>
  <si>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</si>
  <si>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</si>
  <si>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</si>
  <si>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</si>
  <si>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</si>
  <si>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</si>
  <si>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</si>
  <si>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</si>
  <si>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</si>
  <si>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</si>
  <si>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</si>
  <si>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</si>
  <si>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</si>
  <si>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</si>
  <si>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</si>
  <si>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</si>
  <si>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</si>
  <si>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</si>
  <si>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</si>
  <si>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</si>
  <si>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</si>
  <si>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</si>
  <si>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</si>
  <si>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</si>
  <si>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</si>
  <si>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</si>
  <si>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</si>
  <si>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</si>
  <si>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</si>
  <si>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</si>
  <si>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</si>
  <si>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</si>
  <si>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</si>
  <si>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</si>
  <si>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</si>
  <si>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</si>
  <si>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</si>
  <si>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</si>
  <si>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</si>
  <si>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</si>
  <si>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</si>
  <si>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</si>
  <si>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</si>
  <si>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</si>
  <si>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</si>
  <si>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</si>
  <si>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</si>
  <si>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</si>
  <si>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</si>
  <si>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</si>
  <si>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</si>
  <si>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</si>
  <si>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</si>
  <si>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</si>
  <si>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</si>
  <si>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</si>
  <si>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</si>
  <si>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</si>
  <si>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</si>
  <si>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</si>
  <si>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</si>
  <si>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</si>
  <si>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</si>
  <si>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</si>
  <si>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</si>
  <si>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</si>
  <si>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</si>
  <si>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</si>
  <si>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</si>
  <si>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</si>
  <si>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</si>
  <si>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</si>
  <si>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</si>
  <si>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</si>
  <si>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</si>
  <si>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</si>
  <si>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</si>
  <si>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</si>
  <si>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</si>
  <si>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</si>
  <si>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</si>
  <si>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</si>
  <si>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</si>
  <si>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</si>
  <si>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</si>
  <si>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</si>
  <si>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</si>
  <si>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</si>
  <si>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</si>
  <si>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</si>
  <si>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</si>
  <si>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</si>
  <si>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</si>
  <si>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</si>
  <si>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</si>
  <si>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</si>
  <si>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</si>
  <si>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</si>
  <si>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</si>
  <si>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</si>
  <si>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</si>
  <si>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</si>
  <si>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</si>
  <si>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</si>
  <si>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</si>
  <si>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</si>
  <si>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</si>
  <si>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</si>
  <si>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</si>
  <si>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</si>
  <si>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</si>
  <si>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</si>
  <si>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</si>
  <si>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</si>
  <si>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</si>
  <si>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</si>
  <si>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</si>
  <si>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</si>
  <si>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</si>
  <si>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</si>
  <si>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</si>
  <si>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</si>
  <si>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</si>
  <si>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</si>
  <si>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</si>
  <si>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</si>
  <si>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</si>
  <si>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</si>
  <si>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</si>
  <si>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</si>
  <si>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</si>
  <si>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</si>
  <si>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</si>
  <si>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</si>
  <si>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</si>
  <si>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</si>
  <si>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</si>
  <si>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</si>
  <si>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</si>
  <si>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</si>
  <si>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</si>
  <si>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</si>
  <si>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</si>
  <si>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</si>
  <si>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</si>
  <si>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</si>
  <si>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</si>
  <si>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</si>
  <si>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</si>
  <si>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</si>
  <si>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</si>
  <si>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</si>
  <si>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</si>
  <si>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</si>
  <si>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</si>
  <si>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</si>
  <si>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</si>
  <si>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</si>
  <si>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</si>
  <si>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</si>
  <si>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</si>
  <si>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</si>
  <si>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</si>
  <si>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</si>
  <si>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</si>
  <si>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</si>
  <si>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</si>
  <si>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</si>
  <si>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</si>
  <si>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</si>
  <si>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</si>
  <si>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</si>
  <si>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</si>
  <si>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</si>
  <si>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</si>
  <si>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</si>
  <si>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</si>
  <si>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</si>
  <si>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</si>
  <si>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</si>
  <si>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</si>
  <si>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</si>
  <si>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</si>
  <si>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</si>
  <si>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</si>
  <si>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</si>
  <si>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</si>
  <si>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</si>
  <si>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</si>
  <si>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</si>
  <si>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</si>
  <si>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</si>
  <si>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</si>
  <si>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</si>
  <si>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</si>
  <si>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</si>
  <si>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</si>
  <si>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</si>
  <si>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</si>
  <si>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</si>
  <si>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</si>
  <si>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</si>
  <si>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</si>
  <si>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</si>
  <si>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</si>
  <si>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</si>
  <si>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</si>
  <si>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</si>
  <si>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</si>
  <si>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</si>
  <si>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</si>
  <si>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</si>
  <si>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</si>
  <si>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</si>
  <si>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</si>
  <si>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</si>
  <si>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</si>
  <si>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</si>
  <si>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</si>
  <si>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</si>
  <si>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</si>
  <si>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</si>
  <si>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</si>
  <si>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</si>
  <si>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</si>
  <si>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</si>
  <si>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</si>
  <si>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</si>
  <si>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</si>
  <si>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</si>
  <si>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</si>
  <si>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</si>
  <si>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</si>
  <si>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</si>
  <si>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</si>
  <si>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</si>
  <si>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</si>
  <si>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</si>
  <si>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</si>
  <si>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</si>
  <si>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</si>
  <si>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</si>
  <si>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</si>
  <si>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</si>
  <si>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</si>
  <si>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</si>
  <si>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</si>
  <si>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</si>
  <si>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</si>
  <si>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</si>
  <si>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</si>
  <si>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</si>
  <si>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</si>
  <si>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</si>
  <si>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</si>
  <si>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</si>
  <si>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</si>
  <si>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</si>
  <si>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</si>
  <si>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</si>
  <si>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</si>
  <si>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</si>
  <si>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</si>
  <si>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</si>
  <si>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</si>
  <si>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</si>
  <si>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</si>
  <si>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</si>
  <si>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</si>
  <si>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</si>
  <si>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</si>
  <si>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</si>
  <si>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</si>
  <si>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</si>
  <si>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</si>
  <si>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</si>
  <si>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</si>
  <si>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</si>
  <si>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</si>
  <si>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</si>
  <si>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</si>
  <si>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</si>
  <si>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</si>
  <si>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</si>
  <si>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</si>
  <si>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</si>
  <si>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</si>
  <si>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</si>
  <si>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</si>
  <si>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</si>
  <si>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</si>
  <si>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</si>
  <si>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</si>
  <si>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</si>
  <si>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</si>
  <si>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</si>
  <si>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</si>
  <si>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</si>
  <si>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</si>
  <si>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</si>
  <si>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</si>
  <si>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</si>
  <si>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</si>
  <si>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</si>
  <si>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</si>
  <si>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</si>
  <si>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</si>
  <si>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</si>
  <si>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</si>
  <si>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</si>
  <si>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</si>
  <si>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</si>
  <si>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</si>
  <si>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</si>
  <si>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</si>
  <si>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</si>
  <si>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</si>
  <si>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</si>
  <si>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</si>
  <si>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</si>
  <si>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</si>
  <si>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</si>
  <si>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</si>
  <si>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</si>
  <si>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</si>
  <si>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</si>
  <si>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</si>
  <si>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</si>
  <si>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</si>
  <si>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</si>
  <si>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</si>
  <si>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</si>
  <si>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</si>
  <si>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</si>
  <si>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</si>
  <si>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</si>
  <si>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</si>
  <si>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</si>
  <si>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</si>
  <si>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</si>
  <si>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</si>
  <si>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</si>
  <si>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</si>
  <si>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</si>
  <si>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</si>
  <si>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</si>
  <si>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</si>
  <si>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</si>
  <si>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</si>
  <si>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</si>
  <si>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</si>
  <si>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</si>
  <si>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</si>
  <si>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</si>
  <si>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</si>
  <si>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</si>
  <si>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</si>
  <si>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</si>
  <si>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</si>
  <si>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</si>
  <si>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</si>
  <si>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</si>
  <si>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</si>
  <si>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</si>
  <si>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</si>
  <si>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</si>
  <si>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</si>
  <si>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</si>
  <si>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</si>
  <si>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</si>
  <si>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</si>
  <si>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</si>
  <si>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</si>
  <si>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</si>
  <si>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</si>
  <si>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</si>
  <si>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</si>
  <si>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</si>
  <si>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</si>
  <si>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</si>
  <si>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</si>
  <si>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</si>
  <si>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</si>
  <si>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</si>
  <si>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</si>
  <si>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</si>
  <si>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</si>
  <si>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</si>
  <si>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</si>
  <si>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</si>
  <si>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</si>
  <si>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</si>
  <si>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</si>
  <si>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</si>
  <si>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</si>
  <si>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</si>
  <si>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</si>
  <si>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</si>
  <si>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</si>
  <si>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</si>
  <si>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</si>
  <si>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</si>
  <si>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</si>
  <si>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</si>
  <si>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</si>
  <si>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</si>
  <si>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</si>
  <si>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</si>
  <si>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</si>
  <si>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</si>
  <si>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</si>
  <si>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</si>
  <si>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</si>
  <si>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</si>
  <si>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</si>
  <si>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</si>
  <si>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</si>
  <si>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</si>
  <si>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</si>
  <si>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</si>
  <si>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</si>
  <si>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</si>
  <si>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</si>
  <si>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</si>
  <si>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</si>
  <si>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</si>
  <si>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</si>
  <si>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</si>
  <si>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</si>
  <si>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</si>
  <si>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</si>
  <si>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</si>
  <si>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</si>
  <si>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</si>
  <si>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</si>
  <si>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</si>
  <si>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</si>
  <si>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</si>
  <si>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</si>
  <si>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</si>
  <si>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</si>
  <si>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</si>
  <si>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</si>
  <si>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</si>
  <si>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</si>
  <si>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</si>
  <si>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</si>
  <si>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</si>
  <si>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</si>
  <si>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</si>
  <si>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</si>
  <si>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</si>
  <si>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</si>
  <si>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</si>
  <si>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</si>
  <si>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</si>
  <si>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</si>
  <si>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</si>
  <si>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</si>
  <si>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</si>
  <si>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</si>
  <si>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</si>
  <si>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</si>
  <si>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</si>
  <si>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</si>
  <si>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</si>
  <si>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</si>
  <si>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</si>
  <si>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</si>
  <si>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</si>
  <si>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</si>
  <si>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</si>
  <si>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</si>
  <si>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</si>
  <si>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</si>
  <si>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</si>
  <si>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</si>
  <si>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</si>
  <si>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</si>
  <si>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</si>
  <si>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</si>
  <si>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</si>
  <si>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</si>
  <si>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</si>
  <si>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</si>
  <si>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</si>
  <si>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</si>
  <si>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</si>
  <si>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</si>
  <si>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</si>
  <si>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</si>
  <si>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</si>
  <si>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</si>
  <si>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</si>
  <si>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</si>
  <si>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</si>
  <si>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</si>
  <si>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</si>
  <si>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</si>
  <si>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</si>
  <si>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</si>
  <si>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</si>
  <si>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</si>
  <si>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</si>
  <si>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</si>
  <si>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</si>
  <si>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</si>
  <si>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</si>
  <si>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</si>
  <si>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</si>
  <si>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</si>
  <si>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</si>
  <si>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</si>
  <si>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</si>
  <si>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</si>
  <si>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</si>
  <si>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</si>
  <si>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</si>
  <si>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</si>
  <si>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</si>
  <si>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</si>
  <si>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</si>
  <si>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</si>
  <si>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</si>
  <si>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</si>
  <si>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</si>
  <si>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</si>
  <si>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</si>
  <si>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</si>
  <si>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</si>
  <si>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</si>
  <si>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</si>
  <si>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</si>
  <si>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</si>
  <si>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</si>
  <si>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</si>
  <si>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</si>
  <si>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</si>
  <si>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</si>
  <si>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</si>
  <si>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</si>
  <si>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</si>
  <si>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</si>
  <si>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</si>
  <si>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</si>
  <si>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</si>
  <si>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</si>
  <si>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</si>
  <si>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</si>
  <si>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</si>
  <si>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</si>
  <si>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</si>
  <si>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</si>
  <si>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</si>
  <si>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</si>
  <si>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</si>
  <si>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</si>
  <si>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</si>
  <si>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</si>
  <si>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</si>
  <si>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</si>
  <si>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</si>
  <si>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</si>
  <si>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</si>
  <si>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</si>
  <si>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</si>
  <si>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</si>
  <si>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</si>
  <si>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</si>
  <si>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</si>
  <si>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</si>
  <si>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</si>
  <si>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</si>
  <si>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</si>
  <si>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</si>
  <si>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</si>
  <si>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</si>
  <si>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</si>
  <si>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</si>
  <si>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</si>
  <si>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</si>
  <si>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</si>
  <si>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</si>
  <si>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</si>
  <si>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</si>
  <si>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</si>
  <si>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</si>
  <si>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</si>
  <si>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</si>
  <si>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</si>
  <si>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</si>
  <si>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</si>
  <si>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</si>
  <si>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</si>
  <si>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</si>
  <si>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</si>
  <si>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</si>
  <si>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</si>
  <si>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</si>
  <si>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</si>
  <si>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</si>
  <si>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</si>
  <si>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</si>
  <si>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</si>
  <si>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</si>
  <si>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</si>
  <si>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</si>
  <si>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</si>
  <si>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</si>
  <si>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</si>
  <si>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</si>
  <si>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</si>
  <si>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</si>
  <si>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</si>
  <si>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</si>
  <si>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</si>
  <si>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</si>
  <si>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</si>
  <si>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</si>
  <si>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</si>
  <si>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</si>
  <si>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</si>
  <si>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</si>
  <si>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</si>
  <si>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</si>
  <si>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</si>
  <si>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</si>
  <si>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</si>
  <si>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</si>
  <si>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</si>
  <si>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</si>
  <si>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</si>
  <si>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</si>
  <si>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</si>
  <si>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</si>
  <si>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</si>
  <si>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</si>
  <si>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</si>
  <si>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</si>
  <si>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</si>
  <si>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</si>
  <si>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</si>
  <si>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</si>
  <si>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</si>
  <si>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</si>
  <si>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</si>
  <si>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</si>
  <si>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</si>
  <si>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</si>
  <si>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</si>
  <si>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</si>
  <si>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</si>
  <si>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</si>
  <si>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</si>
  <si>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</si>
  <si>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</si>
  <si>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</si>
  <si>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</si>
  <si>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</si>
  <si>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</si>
  <si>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</si>
  <si>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</si>
  <si>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</si>
  <si>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</si>
  <si>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</si>
  <si>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</si>
  <si>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</si>
  <si>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</si>
  <si>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</si>
  <si>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</si>
  <si>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</si>
  <si>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</si>
  <si>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</si>
  <si>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</si>
  <si>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</si>
  <si>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</si>
  <si>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</si>
  <si>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</si>
  <si>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</si>
  <si>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</si>
  <si>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</si>
  <si>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</si>
  <si>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</si>
  <si>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</si>
  <si>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</si>
  <si>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</si>
  <si>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</si>
  <si>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</si>
  <si>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</si>
  <si>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</si>
  <si>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</si>
  <si>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</si>
  <si>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</si>
  <si>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</si>
  <si>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</si>
  <si>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</si>
  <si>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</si>
  <si>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</si>
  <si>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</si>
  <si>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</si>
  <si>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</si>
  <si>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</si>
  <si>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</si>
  <si>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</si>
  <si>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</si>
  <si>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</si>
  <si>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</si>
  <si>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</si>
  <si>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</si>
  <si>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</si>
  <si>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</si>
  <si>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</si>
  <si>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</si>
  <si>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</si>
  <si>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</si>
  <si>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</si>
  <si>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</si>
  <si>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</si>
  <si>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</si>
  <si>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</si>
  <si>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</si>
  <si>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</si>
  <si>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</si>
  <si>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</si>
  <si>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</si>
  <si>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</si>
  <si>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</si>
  <si>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</si>
  <si>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</si>
  <si>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</si>
  <si>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</si>
  <si>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</si>
  <si>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</si>
  <si>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</si>
  <si>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</si>
  <si>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</si>
  <si>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</si>
  <si>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</si>
  <si>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</si>
  <si>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</si>
  <si>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</si>
  <si>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</si>
  <si>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</si>
  <si>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</si>
  <si>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</si>
  <si>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</si>
  <si>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</si>
  <si>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</si>
  <si>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</si>
  <si>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</si>
  <si>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</si>
  <si>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</si>
  <si>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</si>
  <si>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</si>
  <si>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</si>
  <si>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</si>
  <si>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</si>
  <si>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</si>
  <si>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</si>
  <si>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</si>
  <si>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</si>
  <si>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</si>
  <si>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</si>
  <si>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</si>
  <si>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</si>
  <si>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</si>
  <si>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</si>
  <si>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</si>
  <si>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</si>
  <si>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</si>
  <si>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</si>
  <si>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</si>
  <si>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</si>
  <si>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</si>
  <si>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</si>
  <si>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</si>
  <si>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</si>
  <si>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</si>
  <si>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</si>
  <si>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</si>
  <si>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</si>
  <si>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</si>
  <si>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</si>
  <si>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</si>
  <si>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</si>
  <si>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</si>
  <si>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</si>
  <si>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</si>
  <si>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</si>
  <si>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</si>
  <si>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</si>
  <si>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</si>
  <si>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</si>
  <si>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</si>
  <si>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</si>
  <si>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</si>
  <si>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</si>
  <si>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</si>
  <si>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</si>
  <si>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</si>
  <si>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</si>
  <si>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</si>
  <si>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</si>
  <si>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</si>
  <si>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</si>
  <si>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</si>
  <si>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</si>
  <si>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</si>
  <si>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</si>
  <si>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</si>
  <si>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</si>
  <si>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</si>
  <si>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</si>
  <si>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</si>
  <si>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</si>
  <si>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</si>
  <si>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</si>
  <si>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</si>
  <si>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</si>
  <si>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</si>
  <si>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</si>
  <si>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</si>
  <si>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</si>
  <si>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</si>
  <si>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</si>
  <si>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</si>
  <si>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</si>
  <si>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</si>
  <si>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</si>
  <si>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</si>
  <si>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</si>
  <si>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</si>
  <si>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</si>
  <si>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</si>
  <si>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</si>
  <si>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</si>
  <si>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</si>
  <si>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</si>
  <si>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</si>
  <si>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</si>
  <si>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</si>
  <si>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</si>
  <si>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</si>
  <si>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</si>
  <si>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</si>
  <si>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</si>
  <si>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</si>
  <si>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</si>
  <si>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</si>
  <si>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</si>
  <si>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</si>
  <si>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</si>
  <si>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</si>
  <si>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</si>
  <si>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</si>
  <si>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</si>
  <si>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</si>
  <si>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</si>
  <si>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</si>
  <si>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</si>
  <si>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</si>
  <si>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</si>
  <si>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</si>
  <si>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</si>
  <si>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</si>
  <si>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</si>
  <si>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</si>
  <si>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</si>
  <si>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</si>
  <si>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</si>
  <si>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</si>
  <si>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</si>
  <si>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</si>
  <si>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</si>
  <si>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</si>
  <si>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</si>
  <si>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</si>
  <si>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</si>
  <si>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</si>
  <si>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</si>
  <si>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</si>
  <si>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</si>
  <si>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</si>
  <si>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</si>
  <si>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</si>
  <si>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</si>
  <si>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</si>
  <si>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</si>
  <si>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</si>
  <si>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</si>
  <si>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</si>
  <si>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</si>
  <si>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</si>
  <si>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</si>
  <si>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</si>
  <si>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</si>
  <si>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</si>
  <si>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</si>
  <si>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</si>
  <si>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</si>
  <si>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</si>
  <si>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</si>
  <si>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</si>
  <si>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</si>
  <si>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</si>
  <si>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</si>
  <si>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</si>
  <si>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</si>
  <si>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</si>
  <si>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</si>
  <si>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</si>
  <si>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</si>
  <si>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</si>
  <si>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</si>
  <si>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</si>
  <si>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</si>
  <si>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</si>
  <si>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</si>
  <si>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</si>
  <si>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</si>
  <si>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</si>
  <si>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</si>
  <si>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</si>
  <si>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</si>
  <si>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</si>
  <si>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</si>
  <si>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</si>
  <si>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</si>
  <si>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</si>
  <si>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</si>
  <si>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</si>
  <si>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</si>
  <si>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</si>
  <si>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</si>
  <si>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</si>
  <si>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</si>
  <si>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</si>
  <si>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</si>
  <si>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</si>
  <si>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</si>
  <si>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</si>
  <si>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</si>
  <si>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</si>
  <si>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</si>
  <si>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</si>
  <si>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</si>
  <si>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</si>
  <si>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</si>
  <si>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</si>
  <si>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</si>
  <si>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</si>
  <si>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</si>
  <si>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</si>
  <si>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</si>
  <si>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</si>
  <si>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</si>
  <si>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</si>
  <si>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</si>
  <si>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</si>
  <si>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</si>
  <si>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</si>
  <si>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</si>
  <si>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</si>
  <si>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</si>
  <si>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</si>
  <si>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</si>
  <si>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</si>
  <si>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</si>
  <si>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</si>
  <si>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</si>
  <si>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</si>
  <si>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</si>
  <si>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</si>
  <si>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</si>
  <si>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</si>
  <si>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</si>
  <si>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</si>
  <si>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</si>
  <si>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</si>
  <si>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</si>
  <si>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</si>
  <si>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</si>
  <si>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</si>
  <si>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</si>
  <si>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</si>
  <si>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</si>
  <si>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</si>
  <si>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</si>
  <si>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</si>
  <si>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</si>
  <si>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</si>
  <si>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</si>
  <si>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</si>
  <si>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</si>
  <si>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</si>
  <si>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</si>
  <si>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</si>
  <si>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</si>
  <si>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</si>
  <si>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</si>
  <si>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</si>
  <si>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</si>
  <si>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</si>
  <si>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</si>
  <si>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</si>
  <si>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</si>
  <si>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</si>
  <si>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</si>
  <si>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</si>
  <si>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</si>
  <si>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</si>
  <si>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</si>
  <si>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</si>
  <si>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</si>
  <si>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</si>
  <si>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</si>
  <si>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</si>
  <si>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</si>
  <si>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</si>
  <si>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</si>
  <si>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</si>
  <si>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</si>
  <si>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</si>
  <si>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</si>
  <si>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</si>
  <si>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</si>
  <si>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</si>
  <si>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</si>
  <si>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</si>
  <si>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</si>
  <si>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</si>
  <si>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</si>
  <si>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</si>
  <si>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</si>
  <si>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</si>
  <si>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</si>
  <si>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</si>
  <si>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</si>
  <si>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</si>
  <si>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</si>
  <si>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</si>
  <si>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</si>
  <si>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</si>
  <si>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</si>
  <si>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</si>
  <si>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</si>
  <si>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</si>
  <si>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</si>
  <si>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</si>
  <si>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</si>
  <si>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</si>
  <si>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</si>
  <si>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</si>
  <si>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</si>
  <si>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</si>
  <si>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</si>
  <si>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</si>
  <si>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</si>
  <si>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</si>
  <si>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</si>
  <si>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</si>
  <si>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</si>
  <si>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</si>
  <si>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</si>
  <si>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</si>
  <si>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</si>
  <si>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</si>
  <si>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</si>
  <si>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</si>
  <si>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</si>
  <si>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</si>
  <si>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</si>
  <si>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</si>
  <si>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</si>
  <si>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</si>
  <si>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</si>
  <si>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</si>
  <si>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</si>
  <si>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</si>
  <si>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</si>
  <si>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</si>
  <si>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</si>
  <si>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</si>
  <si>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</si>
  <si>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</si>
  <si>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</si>
  <si>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</si>
  <si>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</si>
  <si>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</si>
  <si>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</si>
  <si>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</si>
  <si>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</si>
  <si>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</si>
  <si>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</si>
  <si>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</si>
  <si>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</si>
  <si>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</si>
  <si>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</si>
  <si>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</si>
  <si>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</si>
  <si>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</si>
  <si>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</si>
  <si>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</si>
  <si>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</si>
  <si>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</si>
  <si>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</si>
  <si>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</si>
  <si>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</si>
  <si>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</si>
  <si>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</si>
  <si>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</si>
  <si>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</si>
  <si>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</si>
  <si>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</si>
  <si>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</si>
  <si>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</si>
  <si>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</si>
  <si>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</si>
  <si>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</si>
  <si>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</si>
  <si>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</si>
  <si>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</si>
  <si>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</si>
  <si>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</si>
  <si>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</si>
  <si>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</si>
  <si>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</si>
  <si>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</si>
  <si>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</si>
  <si>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</si>
  <si>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</si>
  <si>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</si>
  <si>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</si>
  <si>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</si>
  <si>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</si>
  <si>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</si>
  <si>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</si>
  <si>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</si>
  <si>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</si>
  <si>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</si>
  <si>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</si>
  <si>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</si>
  <si>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</si>
  <si>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</si>
  <si>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</si>
  <si>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</si>
  <si>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</si>
  <si>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</si>
  <si>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</si>
  <si>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</si>
  <si>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</si>
  <si>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</si>
  <si>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</si>
  <si>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</si>
  <si>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</si>
  <si>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</si>
  <si>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</si>
  <si>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</si>
  <si>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</si>
  <si>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</si>
  <si>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</si>
  <si>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</si>
  <si>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</si>
  <si>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</si>
  <si>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</si>
  <si>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</si>
  <si>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</si>
  <si>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</si>
  <si>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</si>
  <si>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</si>
  <si>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</si>
  <si>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</si>
  <si>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</si>
  <si>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</si>
  <si>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</si>
  <si>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</si>
  <si>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</si>
  <si>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</si>
  <si>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</si>
  <si>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</si>
  <si>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</si>
  <si>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</si>
  <si>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</si>
  <si>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</si>
  <si>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</si>
  <si>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</si>
  <si>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</si>
  <si>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</si>
  <si>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</si>
  <si>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</si>
  <si>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</si>
  <si>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</si>
  <si>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</si>
  <si>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</si>
  <si>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</si>
  <si>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</si>
  <si>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</si>
  <si>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</si>
  <si>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</si>
  <si>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</si>
  <si>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</si>
  <si>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</si>
  <si>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</si>
  <si>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</si>
  <si>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</si>
  <si>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</si>
  <si>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</si>
  <si>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</si>
  <si>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</si>
  <si>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</si>
  <si>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</si>
  <si>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</si>
  <si>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</si>
  <si>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</si>
  <si>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</si>
  <si>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</si>
  <si>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</si>
  <si>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</si>
  <si>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</si>
  <si>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</si>
  <si>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</si>
  <si>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</si>
  <si>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</si>
  <si>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</si>
  <si>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</si>
  <si>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</si>
  <si>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</si>
  <si>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</si>
  <si>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</si>
  <si>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</si>
  <si>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</si>
  <si>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</si>
  <si>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</si>
  <si>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</si>
  <si>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</si>
  <si>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</si>
  <si>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</si>
  <si>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</si>
  <si>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</si>
  <si>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</si>
  <si>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</si>
  <si>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</si>
  <si>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</si>
  <si>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</si>
  <si>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</si>
  <si>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</si>
  <si>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</si>
  <si>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</si>
  <si>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</si>
  <si>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</si>
  <si>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</si>
  <si>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</si>
  <si>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</si>
  <si>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</si>
  <si>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</si>
  <si>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</si>
  <si>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</si>
  <si>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</si>
  <si>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</si>
  <si>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</si>
  <si>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</si>
  <si>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</si>
  <si>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</si>
  <si>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</si>
  <si>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</si>
  <si>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</si>
  <si>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</si>
  <si>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</si>
  <si>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</si>
  <si>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</si>
  <si>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</si>
  <si>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</si>
  <si>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</si>
  <si>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</si>
  <si>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</si>
  <si>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</si>
  <si>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</si>
  <si>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</si>
  <si>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</si>
  <si>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</si>
  <si>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</si>
  <si>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</si>
  <si>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</si>
  <si>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</si>
  <si>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</si>
  <si>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</si>
  <si>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</si>
  <si>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</si>
  <si>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</si>
  <si>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</si>
  <si>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</si>
  <si>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</si>
  <si>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</si>
  <si>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</si>
  <si>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</si>
  <si>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</si>
  <si>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</si>
  <si>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</si>
  <si>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</si>
  <si>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</si>
  <si>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</si>
  <si>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</si>
  <si>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</si>
  <si>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</si>
  <si>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</si>
  <si>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</si>
  <si>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</si>
  <si>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</si>
  <si>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</si>
  <si>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</si>
  <si>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</si>
  <si>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</si>
  <si>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</si>
  <si>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</si>
  <si>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</si>
  <si>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</si>
  <si>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</si>
  <si>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</si>
  <si>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</si>
  <si>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</si>
  <si>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</si>
  <si>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</si>
  <si>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</si>
  <si>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</si>
  <si>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</si>
  <si>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</si>
  <si>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</si>
  <si>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</si>
  <si>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</si>
  <si>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</si>
  <si>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</si>
  <si>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</si>
  <si>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</si>
  <si>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</si>
  <si>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</si>
  <si>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</si>
  <si>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</si>
  <si>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</si>
  <si>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</si>
  <si>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</si>
  <si>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</si>
  <si>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</si>
  <si>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</si>
  <si>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</si>
  <si>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</si>
  <si>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</si>
  <si>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</si>
  <si>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</si>
  <si>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</si>
  <si>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</si>
  <si>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</si>
  <si>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</si>
  <si>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</si>
  <si>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</si>
  <si>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</si>
  <si>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</si>
  <si>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</si>
  <si>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</si>
  <si>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</si>
  <si>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</si>
  <si>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</si>
  <si>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</si>
  <si>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</si>
  <si>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</si>
  <si>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</si>
  <si>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</si>
  <si>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</si>
  <si>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</si>
  <si>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</si>
  <si>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</si>
  <si>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</si>
  <si>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</si>
  <si>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</si>
  <si>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</si>
  <si>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</si>
  <si>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</si>
  <si>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</si>
  <si>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</si>
  <si>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</si>
  <si>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</si>
  <si>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</si>
  <si>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</si>
  <si>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</si>
  <si>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</si>
  <si>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</si>
  <si>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</si>
  <si>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</si>
  <si>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</si>
  <si>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</si>
  <si>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</si>
  <si>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</si>
  <si>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</si>
  <si>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</si>
  <si>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</si>
  <si>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</si>
  <si>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</si>
  <si>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</si>
  <si>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</si>
  <si>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</si>
  <si>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</si>
  <si>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</si>
  <si>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</si>
  <si>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</si>
  <si>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</si>
  <si>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</si>
  <si>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</si>
  <si>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</si>
  <si>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</si>
  <si>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</si>
  <si>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</si>
  <si>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</si>
  <si>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</si>
  <si>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</si>
  <si>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</si>
  <si>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</si>
  <si>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</si>
  <si>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</si>
  <si>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</si>
  <si>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</si>
  <si>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</si>
  <si>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</si>
  <si>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</si>
  <si>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</si>
  <si>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</si>
  <si>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</si>
  <si>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</si>
  <si>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</si>
  <si>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</si>
  <si>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</si>
  <si>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</si>
  <si>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</si>
  <si>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</si>
  <si>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</si>
  <si>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</si>
  <si>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</si>
  <si>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</si>
  <si>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</si>
  <si>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</si>
  <si>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</si>
  <si>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</si>
  <si>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</si>
  <si>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</si>
  <si>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</si>
  <si>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</si>
  <si>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</si>
  <si>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</si>
  <si>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</si>
  <si>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</si>
  <si>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</si>
  <si>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</si>
  <si>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</si>
  <si>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</si>
  <si>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</si>
  <si>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</si>
  <si>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</si>
  <si>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</si>
  <si>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</si>
  <si>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</si>
  <si>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</si>
  <si>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</si>
  <si>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</si>
  <si>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</si>
  <si>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</si>
  <si>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</si>
  <si>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</si>
  <si>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</si>
  <si>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</si>
  <si>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</si>
  <si>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</si>
  <si>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</si>
  <si>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</si>
  <si>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</si>
  <si>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</si>
  <si>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</si>
  <si>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</si>
  <si>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</si>
  <si>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</si>
  <si>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</si>
  <si>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</si>
  <si>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</si>
  <si>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</si>
  <si>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</si>
  <si>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</si>
  <si>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</si>
  <si>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</si>
  <si>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</si>
  <si>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</si>
  <si>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</si>
  <si>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</si>
  <si>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</si>
  <si>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</si>
  <si>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</si>
  <si>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</si>
  <si>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</si>
  <si>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</si>
  <si>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</si>
  <si>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</si>
  <si>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</si>
  <si>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</si>
  <si>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</si>
  <si>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</si>
  <si>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</si>
  <si>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</si>
  <si>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</si>
  <si>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</si>
  <si>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</si>
  <si>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</si>
  <si>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</si>
  <si>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</si>
  <si>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</si>
  <si>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</si>
  <si>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</si>
  <si>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</si>
  <si>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</si>
  <si>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</si>
  <si>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</si>
  <si>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</si>
  <si>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</si>
  <si>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</si>
  <si>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</si>
  <si>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</si>
  <si>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</si>
  <si>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</si>
  <si>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</si>
  <si>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</si>
  <si>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</si>
  <si>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</si>
  <si>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</si>
  <si>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</si>
  <si>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</si>
  <si>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</si>
  <si>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</si>
  <si>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</si>
  <si>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</si>
  <si>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</si>
  <si>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</si>
  <si>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</si>
  <si>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</si>
  <si>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</si>
  <si>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</si>
  <si>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</si>
  <si>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</si>
  <si>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</si>
  <si>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</si>
  <si>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</si>
  <si>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</si>
  <si>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</si>
  <si>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</si>
  <si>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</si>
  <si>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</si>
  <si>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</si>
  <si>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</si>
  <si>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</si>
  <si>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</si>
  <si>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</si>
  <si>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</si>
  <si>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</si>
  <si>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</si>
  <si>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</si>
  <si>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</si>
  <si>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</si>
  <si>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</si>
  <si>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</si>
  <si>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</si>
  <si>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</si>
  <si>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</si>
  <si>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</si>
  <si>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</si>
  <si>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</si>
  <si>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</si>
  <si>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</si>
  <si>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</si>
  <si>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</si>
  <si>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</si>
  <si>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</si>
  <si>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</si>
  <si>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</si>
  <si>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</si>
  <si>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</si>
  <si>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</si>
  <si>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</si>
  <si>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</si>
  <si>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</si>
  <si>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</si>
  <si>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</si>
  <si>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</si>
  <si>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</si>
  <si>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</si>
  <si>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</si>
  <si>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</si>
  <si>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</si>
  <si>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</si>
  <si>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</si>
  <si>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</si>
  <si>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</si>
  <si>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</si>
  <si>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</si>
  <si>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</si>
  <si>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</si>
  <si>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</si>
  <si>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</si>
  <si>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</si>
  <si>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</si>
  <si>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</si>
  <si>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</si>
  <si>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</si>
  <si>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</si>
  <si>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</si>
  <si>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</si>
  <si>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</si>
  <si>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</si>
  <si>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</si>
  <si>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</si>
  <si>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</si>
  <si>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</si>
  <si>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</si>
  <si>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</si>
  <si>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</si>
  <si>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</si>
  <si>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</si>
  <si>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</si>
  <si>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</si>
  <si>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</si>
  <si>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</si>
  <si>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</si>
  <si>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</si>
  <si>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</si>
  <si>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</si>
  <si>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</si>
  <si>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</si>
  <si>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</si>
  <si>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</si>
  <si>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</si>
  <si>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</si>
  <si>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</si>
  <si>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</si>
  <si>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</si>
  <si>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</si>
  <si>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</si>
  <si>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</si>
  <si>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</si>
  <si>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</si>
  <si>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</si>
  <si>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</si>
  <si>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</si>
  <si>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</si>
  <si>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</si>
  <si>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</si>
  <si>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</si>
  <si>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</si>
  <si>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</si>
  <si>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</si>
  <si>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</si>
  <si>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</si>
  <si>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</si>
  <si>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</si>
  <si>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</si>
  <si>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</si>
  <si>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</si>
  <si>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</si>
  <si>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</si>
  <si>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</si>
  <si>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</si>
  <si>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</si>
  <si>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</si>
  <si>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</si>
  <si>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</si>
  <si>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</si>
  <si>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</si>
  <si>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</si>
  <si>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</si>
  <si>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</si>
  <si>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</si>
  <si>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</si>
  <si>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</si>
  <si>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</si>
  <si>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</si>
  <si>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</si>
  <si>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</si>
  <si>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</si>
  <si>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</si>
  <si>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</si>
  <si>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</si>
  <si>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</si>
  <si>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</si>
  <si>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</si>
  <si>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</si>
  <si>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</si>
  <si>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</si>
  <si>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</si>
  <si>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</si>
  <si>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</si>
  <si>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</si>
  <si>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</si>
  <si>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</si>
  <si>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</si>
  <si>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</si>
  <si>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</si>
  <si>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</si>
  <si>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</si>
  <si>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</si>
  <si>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</si>
  <si>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</si>
  <si>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</si>
  <si>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</si>
  <si>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</si>
  <si>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</si>
  <si>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</si>
  <si>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</si>
  <si>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</si>
  <si>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</si>
  <si>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</si>
  <si>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</si>
  <si>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</si>
  <si>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</si>
  <si>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</si>
  <si>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</si>
  <si>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</si>
  <si>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</si>
  <si>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</si>
  <si>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</si>
  <si>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</si>
  <si>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</si>
  <si>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</si>
  <si>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</si>
  <si>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</si>
  <si>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</si>
  <si>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</si>
  <si>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</si>
  <si>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</si>
  <si>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</si>
  <si>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</si>
  <si>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</si>
  <si>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</si>
  <si>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</si>
  <si>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</si>
  <si>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</si>
  <si>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</si>
  <si>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</si>
  <si>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</si>
  <si>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</si>
  <si>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</si>
  <si>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</si>
  <si>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</si>
  <si>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</si>
  <si>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</si>
  <si>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</si>
  <si>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</si>
  <si>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</si>
  <si>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</si>
  <si>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</si>
  <si>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</si>
  <si>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</si>
  <si>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</si>
  <si>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</si>
  <si>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</si>
  <si>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</si>
  <si>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</si>
  <si>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</si>
  <si>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</si>
  <si>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</si>
  <si>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</si>
  <si>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</si>
  <si>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</si>
  <si>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</si>
  <si>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</si>
  <si>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</si>
  <si>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</si>
  <si>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</si>
  <si>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</si>
  <si>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</si>
  <si>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</si>
  <si>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</si>
  <si>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</si>
  <si>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</si>
  <si>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</si>
  <si>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</si>
  <si>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</si>
  <si>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</si>
  <si>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</si>
  <si>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</si>
  <si>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</si>
  <si>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</si>
  <si>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</si>
  <si>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</si>
  <si>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</si>
  <si>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</si>
  <si>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</si>
  <si>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</si>
  <si>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</si>
  <si>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</si>
  <si>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</si>
  <si>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</si>
  <si>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</si>
  <si>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</si>
  <si>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</si>
  <si>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</si>
  <si>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</si>
  <si>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</si>
  <si>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</si>
  <si>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</si>
  <si>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</si>
  <si>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</si>
  <si>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</si>
  <si>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</si>
  <si>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</si>
  <si>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</si>
  <si>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</si>
  <si>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</si>
  <si>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</si>
  <si>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</si>
  <si>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</si>
  <si>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</si>
  <si>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</si>
  <si>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</si>
  <si>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</si>
  <si>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</si>
  <si>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</si>
  <si>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</si>
  <si>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</si>
  <si>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</si>
  <si>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</si>
  <si>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</si>
  <si>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</si>
  <si>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</si>
  <si>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</si>
  <si>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</si>
  <si>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</si>
  <si>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</si>
  <si>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</si>
  <si>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</si>
  <si>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</si>
  <si>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</si>
  <si>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</si>
  <si>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</si>
  <si>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</si>
  <si>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</si>
  <si>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</si>
  <si>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</si>
  <si>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</si>
  <si>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</si>
  <si>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</si>
  <si>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</si>
  <si>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</si>
  <si>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</si>
  <si>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</si>
  <si>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</si>
  <si>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</si>
  <si>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</si>
  <si>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</si>
  <si>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</si>
  <si>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</si>
  <si>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</si>
  <si>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</si>
  <si>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</si>
  <si>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</si>
  <si>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</si>
  <si>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</si>
  <si>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</si>
  <si>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</si>
  <si>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</si>
  <si>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</si>
  <si>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</si>
  <si>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</si>
  <si>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</si>
  <si>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</si>
  <si>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</si>
  <si>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</si>
  <si>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</si>
  <si>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</si>
  <si>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</si>
  <si>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</si>
  <si>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</si>
  <si>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</si>
  <si>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</si>
  <si>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</si>
  <si>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</si>
  <si>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</si>
  <si>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</si>
  <si>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</si>
  <si>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</si>
  <si>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</si>
  <si>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</si>
  <si>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</si>
  <si>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</si>
  <si>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</si>
  <si>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</si>
  <si>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</si>
  <si>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</si>
  <si>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</si>
  <si>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</si>
  <si>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</si>
  <si>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</si>
  <si>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</si>
  <si>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</si>
  <si>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</si>
  <si>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</si>
  <si>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</si>
  <si>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</si>
  <si>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</si>
  <si>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</si>
  <si>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</si>
  <si>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</si>
  <si>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</si>
  <si>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</si>
  <si>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</si>
  <si>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</si>
  <si>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</si>
  <si>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</si>
  <si>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</si>
  <si>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</si>
  <si>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</si>
  <si>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</si>
  <si>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</si>
  <si>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</si>
  <si>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</si>
  <si>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</si>
  <si>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</si>
  <si>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</si>
  <si>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</si>
  <si>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</si>
  <si>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</si>
  <si>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</si>
  <si>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</si>
  <si>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</si>
  <si>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</si>
  <si>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</si>
  <si>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</si>
  <si>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</si>
  <si>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</si>
  <si>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</si>
  <si>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</si>
  <si>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</si>
  <si>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</si>
  <si>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</si>
  <si>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</si>
  <si>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</si>
  <si>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</si>
  <si>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</si>
  <si>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</si>
  <si>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</si>
  <si>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</si>
  <si>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</si>
  <si>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</si>
  <si>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</si>
  <si>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</si>
  <si>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</si>
  <si>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</si>
  <si>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</si>
  <si>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</si>
  <si>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</si>
  <si>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</si>
  <si>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</si>
  <si>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</si>
  <si>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</si>
  <si>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</si>
  <si>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</si>
  <si>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</si>
  <si>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</si>
  <si>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</si>
  <si>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</si>
  <si>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</si>
  <si>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</si>
  <si>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</si>
  <si>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</si>
  <si>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</si>
  <si>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</si>
  <si>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</si>
  <si>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</si>
  <si>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</si>
  <si>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</si>
  <si>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</si>
  <si>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</si>
  <si>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</si>
  <si>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</si>
  <si>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</si>
  <si>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</si>
  <si>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</si>
  <si>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</si>
  <si>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</si>
  <si>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</si>
  <si>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</si>
  <si>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</si>
  <si>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</si>
  <si>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</si>
  <si>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</si>
  <si>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</si>
  <si>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</si>
  <si>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</si>
  <si>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</si>
  <si>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</si>
  <si>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</si>
  <si>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</si>
  <si>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</si>
  <si>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</si>
  <si>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</si>
  <si>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</si>
  <si>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</si>
  <si>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</si>
  <si>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</si>
  <si>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</si>
  <si>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</si>
  <si>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</si>
  <si>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</si>
  <si>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</si>
  <si>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</si>
  <si>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</si>
  <si>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</si>
  <si>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</si>
  <si>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</si>
  <si>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</si>
  <si>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</si>
  <si>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</si>
  <si>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</si>
  <si>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</si>
  <si>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</si>
  <si>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</si>
  <si>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</si>
  <si>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</si>
  <si>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</si>
  <si>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</si>
  <si>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</si>
  <si>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</si>
  <si>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</si>
  <si>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</si>
  <si>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</si>
  <si>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</si>
  <si>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</si>
  <si>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</si>
  <si>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</si>
  <si>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</si>
  <si>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</si>
  <si>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</si>
  <si>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</si>
  <si>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</si>
  <si>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</si>
  <si>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</si>
  <si>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</si>
  <si>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</si>
  <si>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</si>
  <si>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</si>
  <si>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</si>
  <si>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</si>
  <si>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</si>
  <si>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</si>
  <si>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</si>
  <si>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</si>
  <si>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</si>
  <si>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</si>
  <si>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</si>
  <si>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</si>
  <si>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</si>
  <si>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</si>
  <si>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</si>
  <si>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</si>
  <si>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</si>
  <si>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</si>
  <si>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</si>
  <si>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</si>
  <si>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</si>
  <si>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</si>
  <si>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</si>
  <si>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</si>
  <si>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</si>
  <si>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</si>
  <si>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</si>
  <si>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</si>
  <si>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</si>
  <si>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</si>
  <si>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</si>
  <si>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</si>
  <si>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</si>
  <si>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</si>
  <si>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</si>
  <si>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</si>
  <si>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</si>
  <si>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</si>
  <si>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</si>
  <si>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</si>
  <si>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</si>
  <si>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</si>
  <si>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</si>
  <si>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</si>
  <si>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</si>
  <si>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</si>
  <si>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</si>
  <si>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</si>
  <si>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</si>
  <si>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</si>
  <si>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</si>
  <si>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</si>
  <si>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</si>
  <si>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</si>
  <si>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</si>
  <si>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</si>
  <si>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</si>
  <si>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</si>
  <si>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</si>
  <si>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</si>
  <si>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</si>
  <si>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</si>
  <si>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</si>
  <si>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</si>
  <si>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</si>
  <si>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</si>
  <si>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</si>
  <si>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</si>
  <si>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</si>
  <si>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</si>
  <si>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</si>
  <si>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</si>
  <si>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</si>
  <si>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</si>
  <si>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</si>
  <si>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</si>
  <si>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</si>
  <si>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</si>
  <si>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</si>
  <si>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</si>
  <si>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</si>
  <si>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</si>
  <si>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</si>
  <si>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</si>
  <si>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</si>
  <si>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</si>
  <si>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</si>
  <si>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</si>
  <si>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</si>
  <si>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</si>
  <si>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</si>
  <si>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</si>
  <si>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</si>
  <si>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</si>
  <si>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</si>
  <si>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</si>
  <si>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</si>
  <si>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</si>
  <si>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</si>
  <si>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</si>
  <si>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</si>
  <si>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</si>
  <si>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</si>
  <si>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</si>
  <si>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</si>
  <si>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</si>
  <si>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</si>
  <si>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</si>
  <si>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</si>
  <si>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</si>
  <si>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</si>
  <si>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</si>
  <si>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</si>
  <si>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</si>
  <si>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</si>
  <si>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</si>
  <si>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</si>
  <si>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</si>
  <si>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</si>
  <si>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</si>
  <si>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</si>
  <si>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</si>
  <si>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</si>
  <si>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</si>
  <si>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</si>
  <si>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</si>
  <si>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</si>
  <si>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</si>
  <si>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</si>
  <si>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</si>
  <si>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</si>
  <si>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</si>
  <si>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</si>
  <si>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</si>
  <si>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</si>
  <si>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</si>
  <si>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</si>
  <si>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</si>
  <si>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</si>
  <si>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</si>
  <si>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</si>
  <si>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</si>
  <si>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</si>
  <si>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</si>
  <si>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</si>
  <si>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</si>
  <si>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</si>
  <si>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</si>
  <si>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</si>
  <si>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</si>
  <si>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</si>
  <si>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</si>
  <si>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</si>
  <si>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</si>
  <si>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</si>
  <si>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</si>
  <si>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</si>
  <si>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</si>
  <si>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</si>
  <si>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</si>
  <si>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</si>
  <si>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</si>
  <si>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</si>
  <si>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</si>
  <si>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</si>
  <si>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</si>
  <si>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</si>
  <si>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</si>
  <si>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</si>
  <si>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</si>
  <si>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</si>
  <si>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</si>
  <si>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</si>
  <si>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</si>
  <si>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</si>
  <si>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</si>
  <si>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</si>
  <si>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</si>
  <si>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</si>
  <si>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</si>
  <si>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</si>
  <si>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</si>
  <si>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</si>
  <si>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</si>
  <si>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</si>
  <si>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</si>
  <si>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</si>
  <si>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</si>
  <si>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</si>
  <si>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</si>
  <si>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</si>
  <si>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</si>
  <si>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</si>
  <si>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</si>
  <si>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</si>
  <si>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</si>
  <si>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</si>
  <si>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</si>
  <si>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</si>
  <si>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</si>
  <si>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</si>
  <si>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</si>
  <si>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</si>
  <si>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</si>
  <si>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</si>
  <si>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</si>
  <si>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</si>
  <si>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</si>
  <si>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</si>
  <si>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</si>
  <si>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</si>
  <si>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</si>
  <si>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</si>
  <si>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</si>
  <si>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</si>
  <si>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</si>
  <si>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</si>
  <si>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</si>
  <si>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</si>
  <si>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</si>
  <si>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</si>
  <si>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</si>
  <si>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</si>
  <si>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</si>
  <si>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</si>
  <si>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</si>
  <si>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</si>
  <si>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</si>
  <si>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</si>
  <si>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</si>
  <si>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</si>
  <si>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</si>
  <si>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</si>
  <si>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</si>
  <si>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</si>
  <si>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</si>
  <si>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</si>
  <si>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</si>
  <si>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</si>
  <si>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</si>
  <si>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</si>
  <si>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</si>
  <si>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</si>
  <si>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</si>
  <si>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</si>
  <si>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</si>
  <si>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</si>
  <si>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</si>
  <si>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</si>
  <si>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</si>
  <si>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</si>
  <si>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</si>
  <si>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</si>
  <si>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</si>
  <si>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</si>
  <si>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</si>
  <si>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</si>
  <si>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</si>
  <si>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</si>
  <si>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</si>
  <si>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</si>
  <si>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</si>
  <si>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</si>
  <si>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</si>
  <si>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</si>
  <si>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</si>
  <si>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</si>
  <si>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</si>
  <si>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</si>
  <si>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</si>
  <si>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</si>
  <si>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</si>
  <si>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</si>
  <si>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</si>
  <si>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</si>
  <si>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</si>
  <si>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</si>
  <si>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</si>
  <si>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</si>
  <si>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</si>
  <si>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</si>
  <si>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</si>
  <si>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</si>
  <si>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</si>
  <si>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</si>
  <si>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</si>
  <si>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</si>
  <si>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</si>
  <si>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</si>
  <si>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</si>
  <si>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</si>
  <si>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</si>
  <si>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</si>
  <si>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</si>
  <si>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</si>
  <si>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</si>
  <si>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</si>
  <si>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</si>
  <si>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</si>
  <si>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</si>
  <si>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</si>
  <si>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</si>
  <si>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</si>
  <si>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</si>
  <si>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</si>
  <si>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</si>
  <si>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</si>
  <si>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</si>
  <si>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</si>
  <si>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</si>
  <si>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</si>
  <si>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</si>
  <si>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</si>
  <si>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</si>
  <si>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</si>
  <si>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</si>
  <si>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</si>
  <si>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</si>
  <si>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</si>
  <si>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</si>
  <si>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</si>
  <si>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</si>
  <si>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</si>
  <si>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</si>
  <si>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</si>
  <si>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</si>
  <si>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</si>
  <si>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</si>
  <si>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</si>
  <si>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</si>
  <si>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</si>
  <si>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</si>
  <si>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</si>
  <si>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</si>
  <si>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</si>
  <si>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</si>
  <si>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</si>
  <si>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</si>
  <si>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</si>
  <si>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</si>
  <si>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</si>
  <si>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</si>
  <si>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</si>
  <si>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</si>
  <si>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</si>
  <si>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</si>
  <si>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</si>
  <si>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</si>
  <si>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</si>
  <si>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</si>
  <si>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</si>
  <si>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</si>
  <si>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</si>
  <si>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</si>
  <si>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</si>
  <si>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</si>
  <si>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</si>
  <si>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</si>
  <si>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</si>
  <si>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</si>
  <si>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</si>
  <si>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</si>
  <si>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</si>
  <si>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</si>
  <si>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</si>
  <si>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</si>
  <si>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</si>
  <si>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</si>
  <si>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</si>
  <si>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</si>
  <si>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</si>
  <si>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</si>
  <si>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</si>
  <si>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</si>
  <si>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</si>
  <si>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</si>
  <si>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</si>
  <si>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</si>
  <si>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</si>
  <si>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</si>
  <si>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</si>
  <si>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</si>
  <si>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</si>
  <si>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</si>
  <si>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</si>
  <si>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</si>
  <si>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</si>
  <si>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</si>
  <si>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</si>
  <si>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</si>
  <si>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</si>
  <si>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</si>
  <si>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</si>
  <si>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</si>
  <si>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</si>
  <si>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</si>
  <si>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</si>
  <si>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</si>
  <si>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</si>
  <si>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</si>
  <si>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</si>
  <si>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</si>
  <si>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</si>
  <si>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</si>
  <si>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</si>
  <si>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</si>
  <si>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</si>
  <si>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</si>
  <si>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</si>
  <si>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</si>
  <si>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</si>
  <si>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</si>
  <si>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</si>
  <si>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</si>
  <si>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</si>
  <si>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</si>
  <si>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</si>
  <si>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</si>
  <si>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</si>
  <si>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</si>
  <si>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</si>
  <si>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</si>
  <si>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</si>
  <si>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</si>
  <si>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</si>
  <si>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</si>
  <si>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</si>
  <si>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</si>
  <si>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</si>
  <si>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</si>
  <si>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</si>
  <si>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</si>
  <si>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</si>
  <si>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</si>
  <si>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</si>
  <si>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</si>
  <si>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</si>
  <si>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</si>
  <si>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</si>
  <si>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</si>
  <si>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</si>
  <si>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</si>
  <si>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</si>
  <si>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</si>
  <si>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</si>
  <si>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</si>
  <si>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</si>
  <si>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</si>
  <si>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</si>
  <si>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</si>
  <si>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</si>
  <si>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</si>
  <si>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</si>
  <si>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</si>
  <si>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</si>
  <si>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</si>
  <si>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</si>
  <si>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</si>
  <si>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</si>
  <si>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</si>
  <si>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</si>
  <si>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</si>
  <si>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</si>
  <si>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</si>
  <si>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</si>
  <si>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</si>
  <si>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</si>
  <si>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</si>
  <si>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</si>
  <si>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</si>
  <si>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</si>
  <si>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</si>
  <si>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</si>
  <si>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</si>
  <si>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</si>
  <si>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</si>
  <si>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</si>
  <si>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</si>
  <si>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</si>
  <si>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</si>
  <si>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</si>
  <si>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</si>
  <si>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</si>
  <si>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</si>
  <si>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</si>
  <si>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</si>
  <si>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</si>
  <si>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</si>
  <si>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</si>
  <si>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</si>
  <si>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</si>
  <si>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</si>
  <si>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</si>
  <si>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</si>
  <si>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</si>
  <si>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</si>
  <si>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</si>
  <si>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</si>
  <si>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</si>
  <si>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</si>
  <si>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</si>
  <si>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</si>
  <si>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</si>
  <si>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</si>
  <si>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</si>
  <si>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</si>
  <si>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</si>
  <si>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</si>
  <si>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</si>
  <si>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</si>
  <si>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</si>
  <si>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</si>
  <si>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</si>
  <si>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</si>
  <si>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</si>
  <si>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</si>
  <si>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</si>
  <si>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</si>
  <si>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</si>
  <si>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</si>
  <si>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</si>
  <si>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</si>
  <si>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</si>
  <si>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</si>
  <si>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</si>
  <si>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</si>
  <si>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</si>
  <si>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</si>
  <si>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</si>
  <si>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</si>
  <si>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</si>
  <si>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</si>
  <si>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</si>
  <si>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</si>
  <si>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</si>
  <si>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</si>
  <si>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</si>
  <si>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</si>
  <si>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</si>
  <si>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</si>
  <si>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</si>
  <si>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</si>
  <si>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</si>
  <si>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</si>
  <si>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</si>
  <si>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</si>
  <si>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</si>
  <si>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</si>
  <si>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</si>
  <si>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</si>
  <si>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</si>
  <si>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</si>
  <si>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</si>
  <si>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</si>
  <si>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</si>
  <si>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</si>
  <si>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</si>
  <si>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</si>
  <si>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</si>
  <si>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</si>
  <si>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</si>
  <si>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</si>
  <si>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</si>
  <si>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</si>
  <si>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</si>
  <si>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</si>
  <si>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</si>
  <si>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</si>
  <si>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</si>
  <si>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</si>
  <si>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</si>
  <si>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</si>
  <si>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</si>
  <si>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</si>
  <si>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</si>
  <si>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</si>
  <si>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</si>
  <si>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</si>
  <si>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</si>
  <si>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</si>
  <si>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</si>
  <si>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</si>
  <si>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</si>
  <si>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</si>
  <si>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</si>
  <si>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</si>
  <si>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</si>
  <si>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</si>
  <si>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</si>
  <si>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</si>
  <si>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</si>
  <si>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</si>
  <si>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</si>
  <si>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</si>
  <si>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</si>
  <si>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</si>
  <si>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</si>
  <si>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</si>
  <si>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</si>
  <si>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</si>
  <si>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</si>
  <si>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</si>
  <si>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</si>
  <si>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</si>
  <si>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</si>
  <si>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</si>
  <si>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</si>
  <si>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</si>
  <si>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</si>
  <si>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</si>
  <si>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</si>
  <si>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</si>
  <si>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</si>
  <si>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</si>
  <si>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</si>
  <si>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</si>
  <si>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</si>
  <si>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</si>
  <si>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</si>
  <si>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</si>
  <si>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</si>
  <si>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</si>
  <si>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</si>
  <si>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</si>
  <si>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</si>
  <si>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</si>
  <si>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</si>
  <si>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</si>
  <si>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</si>
  <si>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</si>
  <si>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</si>
  <si>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</si>
  <si>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</si>
  <si>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</si>
  <si>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</si>
  <si>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</si>
  <si>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</si>
  <si>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</si>
  <si>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</si>
  <si>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</si>
  <si>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</si>
  <si>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</si>
  <si>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</si>
  <si>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</si>
  <si>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</si>
  <si>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</si>
  <si>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</si>
  <si>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</si>
  <si>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</si>
  <si>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</si>
  <si>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</si>
  <si>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</si>
  <si>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</si>
  <si>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</si>
  <si>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</si>
  <si>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</si>
  <si>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</si>
  <si>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</si>
  <si>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</si>
  <si>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</si>
  <si>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</si>
  <si>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</si>
  <si>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</si>
  <si>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</si>
  <si>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</si>
  <si>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</si>
  <si>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</si>
  <si>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</si>
  <si>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</si>
  <si>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</si>
  <si>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</si>
  <si>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</si>
  <si>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</si>
  <si>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</si>
  <si>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</si>
  <si>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</si>
  <si>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</si>
  <si>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</si>
  <si>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</si>
  <si>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</si>
  <si>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</si>
  <si>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</si>
  <si>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</si>
  <si>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</si>
  <si>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</si>
  <si>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</si>
  <si>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</si>
  <si>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</si>
  <si>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</si>
  <si>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</si>
  <si>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</si>
  <si>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</si>
  <si>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</si>
  <si>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</si>
  <si>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</si>
  <si>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</si>
  <si>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</si>
  <si>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</si>
  <si>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</si>
  <si>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</si>
  <si>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</si>
  <si>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</si>
  <si>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</si>
  <si>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</si>
  <si>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</si>
  <si>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</si>
  <si>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</si>
  <si>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</si>
  <si>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</si>
  <si>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</si>
  <si>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</si>
  <si>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</si>
  <si>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</si>
  <si>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</si>
  <si>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</si>
  <si>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</si>
  <si>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</si>
  <si>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</si>
  <si>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</si>
  <si>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</si>
  <si>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</si>
  <si>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</si>
  <si>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</si>
  <si>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</si>
  <si>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</si>
  <si>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</si>
  <si>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</si>
  <si>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</si>
  <si>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</si>
  <si>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</si>
  <si>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</si>
  <si>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</si>
  <si>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</si>
  <si>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</si>
  <si>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</si>
  <si>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</si>
  <si>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</si>
  <si>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</si>
  <si>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</si>
  <si>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</si>
  <si>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</si>
  <si>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</si>
  <si>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</si>
  <si>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</si>
  <si>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</si>
  <si>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</si>
  <si>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</si>
  <si>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</si>
  <si>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</si>
  <si>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</si>
  <si>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</si>
  <si>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</si>
  <si>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</si>
  <si>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</si>
  <si>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</si>
  <si>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</si>
  <si>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</si>
  <si>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</si>
  <si>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</si>
  <si>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</si>
  <si>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</si>
  <si>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</si>
  <si>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</si>
  <si>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</si>
  <si>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</si>
  <si>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</si>
  <si>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</si>
  <si>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</si>
  <si>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</si>
  <si>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</si>
  <si>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</si>
  <si>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</si>
  <si>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</si>
  <si>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</si>
  <si>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</si>
  <si>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</si>
  <si>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</si>
  <si>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</si>
  <si>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</si>
  <si>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</si>
  <si>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</si>
  <si>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</si>
  <si>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</si>
  <si>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</si>
  <si>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</si>
  <si>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</si>
  <si>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</si>
  <si>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</si>
  <si>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</si>
  <si>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</si>
  <si>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</si>
  <si>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</si>
  <si>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</si>
  <si>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</si>
  <si>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</si>
  <si>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</si>
  <si>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</si>
  <si>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</si>
  <si>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</si>
  <si>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</si>
  <si>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</si>
  <si>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</si>
  <si>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</si>
  <si>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</si>
  <si>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</si>
  <si>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</si>
  <si>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</si>
  <si>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</si>
  <si>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</si>
  <si>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</si>
  <si>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</si>
  <si>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</si>
  <si>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</si>
  <si>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</si>
  <si>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</si>
  <si>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</si>
  <si>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</si>
  <si>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</si>
  <si>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</si>
  <si>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</si>
  <si>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</si>
  <si>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</si>
  <si>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</si>
  <si>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</si>
  <si>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</si>
  <si>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</si>
  <si>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</si>
  <si>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</si>
  <si>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</si>
  <si>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</si>
  <si>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</si>
  <si>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</si>
  <si>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</si>
  <si>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</si>
  <si>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</si>
  <si>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</si>
  <si>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</si>
  <si>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</si>
  <si>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</si>
  <si>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</si>
  <si>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</si>
  <si>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</si>
  <si>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</si>
  <si>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</si>
  <si>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</si>
  <si>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</si>
  <si>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</si>
  <si>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</si>
  <si>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</si>
  <si>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</si>
  <si>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</si>
  <si>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</si>
  <si>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</si>
  <si>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</si>
  <si>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</si>
  <si>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</si>
  <si>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</si>
  <si>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</si>
  <si>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</si>
  <si>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</si>
  <si>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</si>
  <si>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</si>
  <si>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</si>
  <si>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</si>
  <si>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</si>
  <si>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</si>
  <si>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</si>
  <si>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</si>
  <si>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</si>
  <si>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</si>
  <si>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</si>
  <si>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</si>
  <si>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</si>
  <si>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</si>
  <si>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</si>
  <si>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</si>
  <si>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</si>
  <si>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</si>
  <si>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</si>
  <si>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</si>
  <si>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</si>
  <si>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</si>
  <si>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</si>
  <si>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</si>
  <si>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</si>
  <si>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</si>
  <si>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</si>
  <si>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</si>
  <si>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</si>
  <si>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</si>
  <si>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</si>
  <si>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</si>
  <si>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</si>
  <si>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</si>
  <si>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</si>
  <si>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</si>
  <si>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</si>
  <si>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</si>
  <si>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</si>
  <si>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</si>
  <si>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</si>
  <si>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</si>
  <si>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</si>
  <si>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</si>
  <si>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</si>
  <si>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</si>
  <si>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</si>
  <si>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</si>
  <si>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</si>
  <si>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</si>
  <si>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</si>
  <si>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</si>
  <si>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</si>
  <si>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</si>
  <si>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</si>
  <si>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</si>
  <si>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</si>
  <si>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</si>
  <si>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</si>
  <si>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</si>
  <si>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</si>
  <si>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</si>
  <si>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</si>
  <si>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</si>
  <si>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</si>
  <si>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</si>
  <si>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</si>
  <si>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</si>
  <si>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</si>
  <si>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</si>
  <si>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</si>
  <si>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</si>
  <si>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</si>
  <si>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</si>
  <si>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</si>
  <si>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</si>
  <si>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</si>
  <si>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</si>
  <si>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</si>
  <si>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</si>
  <si>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</si>
  <si>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</si>
  <si>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</si>
  <si>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</si>
  <si>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</si>
  <si>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</si>
  <si>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</si>
  <si>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</si>
  <si>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</si>
  <si>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</si>
  <si>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</si>
  <si>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</si>
  <si>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</si>
  <si>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</si>
  <si>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</si>
  <si>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</si>
  <si>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</si>
  <si>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</si>
  <si>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</si>
  <si>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</si>
  <si>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</si>
  <si>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</si>
  <si>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</si>
  <si>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</si>
  <si>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</si>
  <si>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</si>
  <si>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</si>
  <si>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</si>
  <si>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</si>
  <si>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</si>
  <si>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</si>
  <si>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</si>
  <si>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</si>
  <si>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</si>
  <si>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</si>
  <si>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</si>
  <si>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</si>
  <si>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</si>
  <si>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</si>
  <si>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</si>
  <si>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</si>
  <si>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</si>
  <si>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</si>
  <si>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</si>
  <si>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</si>
  <si>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</si>
  <si>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</si>
  <si>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</si>
  <si>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</si>
  <si>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</si>
  <si>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</si>
  <si>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</si>
  <si>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</si>
  <si>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</si>
  <si>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</si>
  <si>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</si>
  <si>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</si>
  <si>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</si>
  <si>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</si>
  <si>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</si>
  <si>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</si>
  <si>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</si>
  <si>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</si>
  <si>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</si>
  <si>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</si>
  <si>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</si>
  <si>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</si>
  <si>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</si>
  <si>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</si>
  <si>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</si>
  <si>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</si>
  <si>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</si>
  <si>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</si>
  <si>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</si>
  <si>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</si>
  <si>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</si>
  <si>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</si>
  <si>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</si>
  <si>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</si>
  <si>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</si>
  <si>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</si>
  <si>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</si>
  <si>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</si>
  <si>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</si>
  <si>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</si>
  <si>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</si>
  <si>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</si>
  <si>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</si>
  <si>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</si>
  <si>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</si>
  <si>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</si>
  <si>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</si>
  <si>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</si>
  <si>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</si>
  <si>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</si>
  <si>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</si>
  <si>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</si>
  <si>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</si>
  <si>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</si>
  <si>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</si>
  <si>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</si>
  <si>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</si>
  <si>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</si>
  <si>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</si>
  <si>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</si>
  <si>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</si>
  <si>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</si>
  <si>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</si>
  <si>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</si>
  <si>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</si>
  <si>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</si>
  <si>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</si>
  <si>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</si>
  <si>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</si>
  <si>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</si>
  <si>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</si>
  <si>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</si>
  <si>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</si>
  <si>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</si>
  <si>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</si>
  <si>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</si>
  <si>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</si>
  <si>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</si>
  <si>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</si>
  <si>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</si>
  <si>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</si>
  <si>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</si>
  <si>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</si>
  <si>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</si>
  <si>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</si>
  <si>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</si>
  <si>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</si>
  <si>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</si>
  <si>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</si>
  <si>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</si>
  <si>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</si>
  <si>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</si>
  <si>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</si>
  <si>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</si>
  <si>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</si>
  <si>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</si>
  <si>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</si>
  <si>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</si>
  <si>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</si>
  <si>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</si>
  <si>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</si>
  <si>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</si>
  <si>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</si>
  <si>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</si>
  <si>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</si>
  <si>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</si>
  <si>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</si>
  <si>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</si>
  <si>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</si>
  <si>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</si>
  <si>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</si>
  <si>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</si>
  <si>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</si>
  <si>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</si>
  <si>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</si>
  <si>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</si>
  <si>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</si>
  <si>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</si>
  <si>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</si>
  <si>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</si>
  <si>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</si>
  <si>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</si>
  <si>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</si>
  <si>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</si>
  <si>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</si>
  <si>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</si>
  <si>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</si>
  <si>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</si>
  <si>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</si>
  <si>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</si>
  <si>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</si>
  <si>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</si>
  <si>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</si>
  <si>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</si>
  <si>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</si>
  <si>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</si>
  <si>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</si>
  <si>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</si>
  <si>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</si>
  <si>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</si>
  <si>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</si>
  <si>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</si>
  <si>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</si>
  <si>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</si>
  <si>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</si>
  <si>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</si>
  <si>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</si>
  <si>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</si>
  <si>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</si>
  <si>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</si>
  <si>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</si>
  <si>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</si>
  <si>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</si>
  <si>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</si>
  <si>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</si>
  <si>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</si>
  <si>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</si>
  <si>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</si>
  <si>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</si>
  <si>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</si>
  <si>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</si>
  <si>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</si>
  <si>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</si>
  <si>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</si>
  <si>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</si>
  <si>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</si>
  <si>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</si>
  <si>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</si>
  <si>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</si>
  <si>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</si>
  <si>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</si>
  <si>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</si>
  <si>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</si>
  <si>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</si>
  <si>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</si>
  <si>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</si>
  <si>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</si>
  <si>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</si>
  <si>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</si>
  <si>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</si>
  <si>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</si>
  <si>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</si>
  <si>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</si>
  <si>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</si>
  <si>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</si>
  <si>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</si>
  <si>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</si>
  <si>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</si>
  <si>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</si>
  <si>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</si>
  <si>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</si>
  <si>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</si>
  <si>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</si>
  <si>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</si>
  <si>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</si>
  <si>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</si>
  <si>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</si>
  <si>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</si>
  <si>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</si>
  <si>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</si>
  <si>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</si>
  <si>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</si>
  <si>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</si>
  <si>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</si>
  <si>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</si>
  <si>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</si>
  <si>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</si>
  <si>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</si>
  <si>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</si>
  <si>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</si>
  <si>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</si>
  <si>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</si>
  <si>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</si>
  <si>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</si>
  <si>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</si>
  <si>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</si>
  <si>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</si>
  <si>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</si>
  <si>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</si>
  <si>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</si>
  <si>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</si>
  <si>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</si>
  <si>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</si>
  <si>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</si>
  <si>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</si>
  <si>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</si>
  <si>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</si>
  <si>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</si>
  <si>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</si>
  <si>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</si>
  <si>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</si>
  <si>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</si>
  <si>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</si>
  <si>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</si>
  <si>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</si>
  <si>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</si>
  <si>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</si>
  <si>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</si>
  <si>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</si>
  <si>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</si>
  <si>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</si>
  <si>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</si>
  <si>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</si>
  <si>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</si>
  <si>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</si>
  <si>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</si>
  <si>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</si>
  <si>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</si>
  <si>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</si>
  <si>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</si>
  <si>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</si>
  <si>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</si>
  <si>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</si>
  <si>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</si>
  <si>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</si>
  <si>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</si>
  <si>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</si>
  <si>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</si>
  <si>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</si>
  <si>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</si>
  <si>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</si>
  <si>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</si>
  <si>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</si>
  <si>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</si>
  <si>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</si>
  <si>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</si>
  <si>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</si>
  <si>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</si>
  <si>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</si>
  <si>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</si>
  <si>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</si>
  <si>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</si>
  <si>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</si>
  <si>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</si>
  <si>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</si>
  <si>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</si>
  <si>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</si>
  <si>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</si>
  <si>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</si>
  <si>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</si>
  <si>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</si>
  <si>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</si>
  <si>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</si>
  <si>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</si>
  <si>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</si>
  <si>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</si>
  <si>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</si>
  <si>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</si>
  <si>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</si>
  <si>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</si>
  <si>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</si>
  <si>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</si>
  <si>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</si>
  <si>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</si>
  <si>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</si>
  <si>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</si>
  <si>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</si>
  <si>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</si>
  <si>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</si>
  <si>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</si>
  <si>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</si>
  <si>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</si>
  <si>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</si>
  <si>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</si>
  <si>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</si>
  <si>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</si>
  <si>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</si>
  <si>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</si>
  <si>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</si>
  <si>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</si>
  <si>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</si>
  <si>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</si>
  <si>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</si>
  <si>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</si>
  <si>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</si>
  <si>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</si>
  <si>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</si>
  <si>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</si>
  <si>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</si>
  <si>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</si>
  <si>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</si>
  <si>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</si>
  <si>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</si>
  <si>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</si>
  <si>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</si>
  <si>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</si>
  <si>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</si>
  <si>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</si>
  <si>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</si>
  <si>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</si>
  <si>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</si>
  <si>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</si>
  <si>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</si>
  <si>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</si>
  <si>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</si>
  <si>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</si>
  <si>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</si>
  <si>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</si>
  <si>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</si>
  <si>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</si>
  <si>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</si>
  <si>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</si>
  <si>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</si>
  <si>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</si>
  <si>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</si>
  <si>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</si>
  <si>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</si>
  <si>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</si>
  <si>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</si>
  <si>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</si>
  <si>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</si>
  <si>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</si>
  <si>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</si>
  <si>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</si>
  <si>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</si>
  <si>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</si>
  <si>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</si>
  <si>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</si>
  <si>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</si>
  <si>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</si>
  <si>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</si>
  <si>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</si>
  <si>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</si>
  <si>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</si>
  <si>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</si>
  <si>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</si>
  <si>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</si>
  <si>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</si>
  <si>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</si>
  <si>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</si>
  <si>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</si>
  <si>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</si>
  <si>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</si>
  <si>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</si>
  <si>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</si>
  <si>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</si>
  <si>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</si>
  <si>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</si>
  <si>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</si>
  <si>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</si>
  <si>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</si>
  <si>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</si>
  <si>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</si>
  <si>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</si>
  <si>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</si>
  <si>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</si>
  <si>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</si>
  <si>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</si>
  <si>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</si>
  <si>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</si>
  <si>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</si>
  <si>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</si>
  <si>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</si>
  <si>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</si>
  <si>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</si>
  <si>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</si>
  <si>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</si>
  <si>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</si>
  <si>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</si>
  <si>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</si>
  <si>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</si>
  <si>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</si>
  <si>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</si>
  <si>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</si>
  <si>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</si>
  <si>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</si>
  <si>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</si>
  <si>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</si>
  <si>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</si>
  <si>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</si>
  <si>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</si>
  <si>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</si>
  <si>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</si>
  <si>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</si>
  <si>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</si>
  <si>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</si>
  <si>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</si>
  <si>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</si>
  <si>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</si>
  <si>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</si>
  <si>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</si>
  <si>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</si>
  <si>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</si>
  <si>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</si>
  <si>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</si>
  <si>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</si>
  <si>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</si>
  <si>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</si>
  <si>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</si>
  <si>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</si>
  <si>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</si>
  <si>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</si>
  <si>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</si>
  <si>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</si>
  <si>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</si>
  <si>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</si>
  <si>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</si>
  <si>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</si>
  <si>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</si>
  <si>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</si>
  <si>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</si>
  <si>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</si>
  <si>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</si>
  <si>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</si>
  <si>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</si>
  <si>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</si>
  <si>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</si>
  <si>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</si>
  <si>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</si>
  <si>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</si>
  <si>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</si>
  <si>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</si>
  <si>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</si>
  <si>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</si>
  <si>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</si>
  <si>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</si>
  <si>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</si>
  <si>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</si>
  <si>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</si>
  <si>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</si>
  <si>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</si>
  <si>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</si>
  <si>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</si>
  <si>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</si>
  <si>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</si>
  <si>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</si>
  <si>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</si>
  <si>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</si>
  <si>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</si>
  <si>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</si>
  <si>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</si>
  <si>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</si>
  <si>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</si>
  <si>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</si>
  <si>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</si>
  <si>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</si>
  <si>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</si>
  <si>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</si>
  <si>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</si>
  <si>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</si>
  <si>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</si>
  <si>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</si>
  <si>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</si>
  <si>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</si>
  <si>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</si>
  <si>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</si>
  <si>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</si>
  <si>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</si>
  <si>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</si>
  <si>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</si>
  <si>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</si>
  <si>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</si>
  <si>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</si>
  <si>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</si>
  <si>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</si>
  <si>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</si>
  <si>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</si>
  <si>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</si>
  <si>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</si>
  <si>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</si>
  <si>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</si>
  <si>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</si>
  <si>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</si>
  <si>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</si>
  <si>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</si>
  <si>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</si>
  <si>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</si>
  <si>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</si>
  <si>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</si>
  <si>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</si>
  <si>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</si>
  <si>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</si>
  <si>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</si>
  <si>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</si>
  <si>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</si>
  <si>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</si>
  <si>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</si>
  <si>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</si>
  <si>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</si>
  <si>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</si>
  <si>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</si>
  <si>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</si>
  <si>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</si>
  <si>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</si>
  <si>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</si>
  <si>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</si>
  <si>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</si>
  <si>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</si>
  <si>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</si>
  <si>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</si>
  <si>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</si>
  <si>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</si>
  <si>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</si>
  <si>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</si>
  <si>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</si>
  <si>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</si>
  <si>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</si>
  <si>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</si>
  <si>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</si>
  <si>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</si>
  <si>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</si>
  <si>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</si>
  <si>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</si>
  <si>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</si>
  <si>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</si>
  <si>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</si>
  <si>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</si>
  <si>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</si>
  <si>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</si>
  <si>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</si>
  <si>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</si>
  <si>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</si>
  <si>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</si>
  <si>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</si>
  <si>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</si>
  <si>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</si>
  <si>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</si>
  <si>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</si>
  <si>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</si>
  <si>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</si>
  <si>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</si>
  <si>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</si>
  <si>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</si>
  <si>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</si>
  <si>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</si>
  <si>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</si>
  <si>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</si>
  <si>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</si>
  <si>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</si>
  <si>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</si>
  <si>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</si>
  <si>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</si>
  <si>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</si>
  <si>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</si>
  <si>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</si>
  <si>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</si>
  <si>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</si>
  <si>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</si>
  <si>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</si>
  <si>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</si>
  <si>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</si>
  <si>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</si>
  <si>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</si>
  <si>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</si>
  <si>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</si>
  <si>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</si>
  <si>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</si>
  <si>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</si>
  <si>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</si>
  <si>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</si>
  <si>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</si>
  <si>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</si>
  <si>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</si>
  <si>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</si>
  <si>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</si>
  <si>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</si>
  <si>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</si>
  <si>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</si>
  <si>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</si>
  <si>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</si>
  <si>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</si>
  <si>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</si>
  <si>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</si>
  <si>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</si>
  <si>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</si>
  <si>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</si>
  <si>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</si>
  <si>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</si>
  <si>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</si>
  <si>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</si>
  <si>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</si>
  <si>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</si>
  <si>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</si>
  <si>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</si>
  <si>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</si>
  <si>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</si>
  <si>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</si>
  <si>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</si>
  <si>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</si>
  <si>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</si>
  <si>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</si>
  <si>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</si>
  <si>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</si>
  <si>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</si>
  <si>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</si>
  <si>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</si>
  <si>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</si>
  <si>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</si>
  <si>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</si>
  <si>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</si>
  <si>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</si>
  <si>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</si>
  <si>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</si>
  <si>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</si>
  <si>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</si>
  <si>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</si>
  <si>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</si>
  <si>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</si>
  <si>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</si>
  <si>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</si>
  <si>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</si>
  <si>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</si>
  <si>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</si>
  <si>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</si>
  <si>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</si>
  <si>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</si>
  <si>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</si>
  <si>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</si>
  <si>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</si>
  <si>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</si>
  <si>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</si>
  <si>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</si>
  <si>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</si>
  <si>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</si>
  <si>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</si>
  <si>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</si>
  <si>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</si>
  <si>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</si>
  <si>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</si>
  <si>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</si>
  <si>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</si>
  <si>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</si>
  <si>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</si>
  <si>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</si>
  <si>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</si>
  <si>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</si>
  <si>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</si>
  <si>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</si>
  <si>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</si>
  <si>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</si>
  <si>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</si>
  <si>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</si>
  <si>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</si>
  <si>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</si>
  <si>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</si>
  <si>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</si>
  <si>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</si>
  <si>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</si>
  <si>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</si>
  <si>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</si>
  <si>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</si>
  <si>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</si>
  <si>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</si>
  <si>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</si>
  <si>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</si>
  <si>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</si>
  <si>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</si>
  <si>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</si>
  <si>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</si>
  <si>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</si>
  <si>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</si>
  <si>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</si>
  <si>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</si>
  <si>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</si>
  <si>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</si>
  <si>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</si>
  <si>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</si>
  <si>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</si>
  <si>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</si>
  <si>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</si>
  <si>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</si>
  <si>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</si>
  <si>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</si>
  <si>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</si>
  <si>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</si>
  <si>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</si>
  <si>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</si>
  <si>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</si>
  <si>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</si>
  <si>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</si>
  <si>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</si>
  <si>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</si>
  <si>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</si>
  <si>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</si>
  <si>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</si>
  <si>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</si>
  <si>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</si>
  <si>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</si>
  <si>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</si>
  <si>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</si>
  <si>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</si>
  <si>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</si>
  <si>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</si>
  <si>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</si>
  <si>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</si>
  <si>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</si>
  <si>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</si>
  <si>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</si>
  <si>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</si>
  <si>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</si>
  <si>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</si>
  <si>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</si>
  <si>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</si>
  <si>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</si>
  <si>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</si>
  <si>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</si>
  <si>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</si>
  <si>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</si>
  <si>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</si>
  <si>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</si>
  <si>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</si>
  <si>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</si>
  <si>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</si>
  <si>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</si>
  <si>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</si>
  <si>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</si>
  <si>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</si>
  <si>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</si>
  <si>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</si>
  <si>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</si>
  <si>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</si>
  <si>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</si>
  <si>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</si>
  <si>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</si>
  <si>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</si>
  <si>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</si>
  <si>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</si>
  <si>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</si>
  <si>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</si>
  <si>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</si>
  <si>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</si>
  <si>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</si>
  <si>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</si>
  <si>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</si>
  <si>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</si>
  <si>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</si>
  <si>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</si>
  <si>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</si>
  <si>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</si>
  <si>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</si>
  <si>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</si>
  <si>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</si>
  <si>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</si>
  <si>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</si>
  <si>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</si>
  <si>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</si>
  <si>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</si>
  <si>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</si>
  <si>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</si>
  <si>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</si>
  <si>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</si>
  <si>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</si>
  <si>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</si>
  <si>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</si>
  <si>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</si>
  <si>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</si>
  <si>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</si>
  <si>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</si>
  <si>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</si>
  <si>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</si>
  <si>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</si>
  <si>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</si>
  <si>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</si>
  <si>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</si>
  <si>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</si>
  <si>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</si>
  <si>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</si>
  <si>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</si>
  <si>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</si>
  <si>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</si>
  <si>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</si>
  <si>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</si>
  <si>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</si>
  <si>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</si>
  <si>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</si>
  <si>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</si>
  <si>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</si>
  <si>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</si>
  <si>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</si>
  <si>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</si>
  <si>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</si>
  <si>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</si>
  <si>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</si>
  <si>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</si>
  <si>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</si>
  <si>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</si>
  <si>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</si>
  <si>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</si>
  <si>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</si>
  <si>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</si>
  <si>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</si>
  <si>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</si>
  <si>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</si>
  <si>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</si>
  <si>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</si>
  <si>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</si>
  <si>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</si>
  <si>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</si>
  <si>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</si>
  <si>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</si>
  <si>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</si>
  <si>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</si>
  <si>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</si>
  <si>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</si>
  <si>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</si>
  <si>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</si>
  <si>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</si>
  <si>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</si>
  <si>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</si>
  <si>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</si>
  <si>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</si>
  <si>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</si>
  <si>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</si>
  <si>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</si>
  <si>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</si>
  <si>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</si>
  <si>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</si>
  <si>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</si>
  <si>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</si>
  <si>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</si>
  <si>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</si>
  <si>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</si>
  <si>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</si>
  <si>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</si>
  <si>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</si>
  <si>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</si>
  <si>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</si>
  <si>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</si>
  <si>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</si>
  <si>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</si>
  <si>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</si>
  <si>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</si>
  <si>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</si>
  <si>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</si>
  <si>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</si>
  <si>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</si>
  <si>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</si>
  <si>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</si>
  <si>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</si>
  <si>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</si>
  <si>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</si>
  <si>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</si>
  <si>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</si>
  <si>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</si>
  <si>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</si>
  <si>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</si>
  <si>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</si>
  <si>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</si>
  <si>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</si>
  <si>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</si>
  <si>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</si>
  <si>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</si>
  <si>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</si>
  <si>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</si>
  <si>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</si>
  <si>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</si>
  <si>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</si>
  <si>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</si>
  <si>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</si>
  <si>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</si>
  <si>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</si>
  <si>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</si>
  <si>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</si>
  <si>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</si>
  <si>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</si>
  <si>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</si>
  <si>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</si>
  <si>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</si>
  <si>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</si>
  <si>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</si>
  <si>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</si>
  <si>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</si>
  <si>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</si>
  <si>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</si>
  <si>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</si>
  <si>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</si>
  <si>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</si>
  <si>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</si>
  <si>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</si>
  <si>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</si>
  <si>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</si>
  <si>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</si>
  <si>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</si>
  <si>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</si>
  <si>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</si>
  <si>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</si>
  <si>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</si>
  <si>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</si>
  <si>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</si>
  <si>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</si>
  <si>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</si>
  <si>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</si>
  <si>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</si>
  <si>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</si>
  <si>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</si>
  <si>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</si>
  <si>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</si>
  <si>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</si>
  <si>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</si>
  <si>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</si>
  <si>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</si>
  <si>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</si>
  <si>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</si>
  <si>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</si>
  <si>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</si>
  <si>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</si>
  <si>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</si>
  <si>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</si>
  <si>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</si>
  <si>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</si>
  <si>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</si>
  <si>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</si>
  <si>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</si>
  <si>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</si>
  <si>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</si>
  <si>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</si>
  <si>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</si>
  <si>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</si>
  <si>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</si>
  <si>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</si>
  <si>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</si>
  <si>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</si>
  <si>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</si>
  <si>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</si>
  <si>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</si>
  <si>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</si>
  <si>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</si>
  <si>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</si>
  <si>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</si>
  <si>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</si>
  <si>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</si>
  <si>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</si>
  <si>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</si>
  <si>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</si>
  <si>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</si>
  <si>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</si>
  <si>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</si>
  <si>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</si>
  <si>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</si>
  <si>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</si>
  <si>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</si>
  <si>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</si>
  <si>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</si>
  <si>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</si>
  <si>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</si>
  <si>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</si>
  <si>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</si>
  <si>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</si>
  <si>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</si>
  <si>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</si>
  <si>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</si>
  <si>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</si>
  <si>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</si>
  <si>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</si>
  <si>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</si>
  <si>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</si>
  <si>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</si>
  <si>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</si>
  <si>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</si>
  <si>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</si>
  <si>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</si>
  <si>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</si>
  <si>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</si>
  <si>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</si>
  <si>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</si>
  <si>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</si>
  <si>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</si>
  <si>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</si>
  <si>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</si>
  <si>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</si>
  <si>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</si>
  <si>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</si>
  <si>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</si>
  <si>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</si>
  <si>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</si>
  <si>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</si>
  <si>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</si>
  <si>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</si>
  <si>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</si>
  <si>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</si>
  <si>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</si>
  <si>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</si>
  <si>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</si>
  <si>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</si>
  <si>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</si>
  <si>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</si>
  <si>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</si>
  <si>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</si>
  <si>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</si>
  <si>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</si>
  <si>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</si>
  <si>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</si>
  <si>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</si>
  <si>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</si>
  <si>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</si>
  <si>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</si>
  <si>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</si>
  <si>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</si>
  <si>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</si>
  <si>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</si>
  <si>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</si>
  <si>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</si>
  <si>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</si>
  <si>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</si>
  <si>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</si>
  <si>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</si>
  <si>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</si>
  <si>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</si>
  <si>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</si>
  <si>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</si>
  <si>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</si>
  <si>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</si>
  <si>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</si>
  <si>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</si>
  <si>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</si>
  <si>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</si>
  <si>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</si>
  <si>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</si>
  <si>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</si>
  <si>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</si>
  <si>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</si>
  <si>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</si>
  <si>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</si>
  <si>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</si>
  <si>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</si>
  <si>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</si>
  <si>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</si>
  <si>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</si>
  <si>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</si>
  <si>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</si>
  <si>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</si>
  <si>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</si>
  <si>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</si>
  <si>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</si>
  <si>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</si>
  <si>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</si>
  <si>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</si>
  <si>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</si>
  <si>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</si>
  <si>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</si>
  <si>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</si>
  <si>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</si>
  <si>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</si>
  <si>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</si>
  <si>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</si>
  <si>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</si>
  <si>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</si>
  <si>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</si>
  <si>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</si>
  <si>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</si>
  <si>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</si>
  <si>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</si>
  <si>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</si>
  <si>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</si>
  <si>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</si>
  <si>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</si>
  <si>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</si>
  <si>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</si>
  <si>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</si>
  <si>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</si>
  <si>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</si>
  <si>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</si>
  <si>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</si>
  <si>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</si>
  <si>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</si>
  <si>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</si>
  <si>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</si>
  <si>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</si>
  <si>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</si>
  <si>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</si>
  <si>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</si>
  <si>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</si>
  <si>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</si>
  <si>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</si>
  <si>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</si>
  <si>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</si>
  <si>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</si>
  <si>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</si>
  <si>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</si>
  <si>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</si>
  <si>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</si>
  <si>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</si>
  <si>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</si>
  <si>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</si>
  <si>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</si>
  <si>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</si>
  <si>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</si>
  <si>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</si>
  <si>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</si>
  <si>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</si>
  <si>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</si>
  <si>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</si>
  <si>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</si>
  <si>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</si>
  <si>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</si>
  <si>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</si>
  <si>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</si>
  <si>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</si>
  <si>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</si>
  <si>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</si>
  <si>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</si>
  <si>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</si>
  <si>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</si>
  <si>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</si>
  <si>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</si>
  <si>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</si>
  <si>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</si>
  <si>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</si>
  <si>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</si>
  <si>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</si>
  <si>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</si>
  <si>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</si>
  <si>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</si>
  <si>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</si>
  <si>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</si>
  <si>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</si>
  <si>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</si>
  <si>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</si>
  <si>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</si>
  <si>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</si>
  <si>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</si>
  <si>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</si>
  <si>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</si>
  <si>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</si>
  <si>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</si>
  <si>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</si>
  <si>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</si>
  <si>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</si>
  <si>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</si>
  <si>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</si>
  <si>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</si>
  <si>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</si>
  <si>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</si>
  <si>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</si>
  <si>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</si>
  <si>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</si>
  <si>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</si>
  <si>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</si>
  <si>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</si>
  <si>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</si>
  <si>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</si>
  <si>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</si>
  <si>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</si>
  <si>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</si>
  <si>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</si>
  <si>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</si>
  <si>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</si>
  <si>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</si>
  <si>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</si>
  <si>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</si>
  <si>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</si>
  <si>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</si>
  <si>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</si>
  <si>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</si>
  <si>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</si>
  <si>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</si>
  <si>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</si>
  <si>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</si>
  <si>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</si>
  <si>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</si>
  <si>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</si>
  <si>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</si>
  <si>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</si>
  <si>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</si>
  <si>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</si>
  <si>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</si>
  <si>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</si>
  <si>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</si>
  <si>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</si>
  <si>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</si>
  <si>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</si>
  <si>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</si>
  <si>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</si>
  <si>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</si>
  <si>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</si>
  <si>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</si>
  <si>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</si>
  <si>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</si>
  <si>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</si>
  <si>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</si>
  <si>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</si>
  <si>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</si>
  <si>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</si>
  <si>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</si>
  <si>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</si>
  <si>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</si>
  <si>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</si>
  <si>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</si>
  <si>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</si>
  <si>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</si>
  <si>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</si>
  <si>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</si>
  <si>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</si>
  <si>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</si>
  <si>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</si>
  <si>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</si>
  <si>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</si>
  <si>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</si>
  <si>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</si>
  <si>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</si>
  <si>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</si>
  <si>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</si>
  <si>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</si>
  <si>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</si>
  <si>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</si>
  <si>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</si>
  <si>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</si>
  <si>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</si>
  <si>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</si>
  <si>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</si>
  <si>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</si>
  <si>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</si>
  <si>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</si>
  <si>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</si>
  <si>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</si>
  <si>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</si>
  <si>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</si>
  <si>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</si>
  <si>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</si>
  <si>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</si>
  <si>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</si>
  <si>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</si>
  <si>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</si>
  <si>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</si>
  <si>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</si>
  <si>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</si>
  <si>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</si>
  <si>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</si>
  <si>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</si>
  <si>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</si>
  <si>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</si>
  <si>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</si>
  <si>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</si>
  <si>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</si>
  <si>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</si>
  <si>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</si>
  <si>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</si>
  <si>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</si>
  <si>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</si>
  <si>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</si>
  <si>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</si>
  <si>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</si>
  <si>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</si>
  <si>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</si>
  <si>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</si>
  <si>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</si>
  <si>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</si>
  <si>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</si>
  <si>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</si>
  <si>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</si>
  <si>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</si>
  <si>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</si>
  <si>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</si>
  <si>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</si>
  <si>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</si>
  <si>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</si>
  <si>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</si>
  <si>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</si>
  <si>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</si>
  <si>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</si>
  <si>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</si>
  <si>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</si>
  <si>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</si>
  <si>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</si>
  <si>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</si>
  <si>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</si>
  <si>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</si>
  <si>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</si>
  <si>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</si>
  <si>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</si>
  <si>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</si>
  <si>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</si>
  <si>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</si>
  <si>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</si>
  <si>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</si>
  <si>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</si>
  <si>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</si>
  <si>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</si>
  <si>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</si>
  <si>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</si>
  <si>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</si>
  <si>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</si>
  <si>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</si>
  <si>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</si>
  <si>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</si>
  <si>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</si>
  <si>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</si>
  <si>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</si>
  <si>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</si>
  <si>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</si>
  <si>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</si>
  <si>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</si>
  <si>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</si>
  <si>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</si>
  <si>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</si>
  <si>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</si>
  <si>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</si>
  <si>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</si>
  <si>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</si>
  <si>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</si>
  <si>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</si>
  <si>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</si>
  <si>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</si>
  <si>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</si>
  <si>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</si>
  <si>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</si>
  <si>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</si>
  <si>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</si>
  <si>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</si>
  <si>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</si>
  <si>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</si>
  <si>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</si>
  <si>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</si>
  <si>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</si>
  <si>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</si>
  <si>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</si>
  <si>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</si>
  <si>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</si>
  <si>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</si>
  <si>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</si>
  <si>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</si>
  <si>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</si>
  <si>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</si>
  <si>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</si>
  <si>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</si>
  <si>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</si>
  <si>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</si>
  <si>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</si>
  <si>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</si>
  <si>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</si>
  <si>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</si>
  <si>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</si>
  <si>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</si>
  <si>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</si>
  <si>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</si>
  <si>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</si>
  <si>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</si>
  <si>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</si>
  <si>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</si>
  <si>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</si>
  <si>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</si>
  <si>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</si>
  <si>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</si>
  <si>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</si>
  <si>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</si>
  <si>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</si>
  <si>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</si>
  <si>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</si>
  <si>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</si>
  <si>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</si>
  <si>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</si>
  <si>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</si>
  <si>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</si>
  <si>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</si>
  <si>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</si>
  <si>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</si>
  <si>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</si>
  <si>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</si>
  <si>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</si>
  <si>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</si>
  <si>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</si>
  <si>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</si>
  <si>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</si>
  <si>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</si>
  <si>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</si>
  <si>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</si>
  <si>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</si>
  <si>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</si>
  <si>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</si>
  <si>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</si>
  <si>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</si>
  <si>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</si>
  <si>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</si>
  <si>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</si>
  <si>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</si>
  <si>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</si>
  <si>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</si>
  <si>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</si>
  <si>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</si>
  <si>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</si>
  <si>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</si>
  <si>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</si>
  <si>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</si>
  <si>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</si>
  <si>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</si>
  <si>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</si>
  <si>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</si>
  <si>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</si>
  <si>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</si>
  <si>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</si>
  <si>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</si>
  <si>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</si>
  <si>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</si>
  <si>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</si>
  <si>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</si>
  <si>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</si>
  <si>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</si>
  <si>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</si>
  <si>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</si>
  <si>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</si>
  <si>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</si>
  <si>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</si>
  <si>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</si>
  <si>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</si>
  <si>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</si>
  <si>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</si>
  <si>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</si>
  <si>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</si>
  <si>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</si>
  <si>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</si>
  <si>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</si>
  <si>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</si>
  <si>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</si>
  <si>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</si>
  <si>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</si>
  <si>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</si>
  <si>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</si>
  <si>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</si>
  <si>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</si>
  <si>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</si>
  <si>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</si>
  <si>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</si>
  <si>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</si>
  <si>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</si>
  <si>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</si>
  <si>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</si>
  <si>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</si>
  <si>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</si>
  <si>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</si>
  <si>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</si>
  <si>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</si>
  <si>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</si>
  <si>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</si>
  <si>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</si>
  <si>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</si>
  <si>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</si>
  <si>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</si>
  <si>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</si>
  <si>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</si>
  <si>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</si>
  <si>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</si>
  <si>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</si>
  <si>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</si>
  <si>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</si>
  <si>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</si>
  <si>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</si>
  <si>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</si>
  <si>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</si>
  <si>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</si>
  <si>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</si>
  <si>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</si>
  <si>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</si>
  <si>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</si>
  <si>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</si>
  <si>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</si>
  <si>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</si>
  <si>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</si>
  <si>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</si>
  <si>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</si>
  <si>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</si>
  <si>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</si>
  <si>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</si>
  <si>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</si>
  <si>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</si>
  <si>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</si>
  <si>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</si>
  <si>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</si>
  <si>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</si>
  <si>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</si>
  <si>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</si>
  <si>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</si>
  <si>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</si>
  <si>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</si>
  <si>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</si>
  <si>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</si>
  <si>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</si>
  <si>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</si>
  <si>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</si>
  <si>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</si>
  <si>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</si>
  <si>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</si>
  <si>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</si>
  <si>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</si>
  <si>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</si>
  <si>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</si>
  <si>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</si>
  <si>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</si>
  <si>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</si>
  <si>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</si>
  <si>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</si>
  <si>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</si>
  <si>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</si>
  <si>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</si>
  <si>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</si>
  <si>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</si>
  <si>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</si>
  <si>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</si>
  <si>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</si>
  <si>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</si>
  <si>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</si>
  <si>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</si>
  <si>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</si>
  <si>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</si>
  <si>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</si>
  <si>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</si>
  <si>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</si>
  <si>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</si>
  <si>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</si>
  <si>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</si>
  <si>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</si>
  <si>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</si>
  <si>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</si>
  <si>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</si>
  <si>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</si>
  <si>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</si>
  <si>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</si>
  <si>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</si>
  <si>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</si>
  <si>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</si>
  <si>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</si>
  <si>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</si>
  <si>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</si>
  <si>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</si>
  <si>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</si>
  <si>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</si>
  <si>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</si>
  <si>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</si>
  <si>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</si>
  <si>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</si>
  <si>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</si>
  <si>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</si>
  <si>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</si>
  <si>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</si>
  <si>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</si>
  <si>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</si>
  <si>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</si>
  <si>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</si>
  <si>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</si>
  <si>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</si>
  <si>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</si>
  <si>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</si>
  <si>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</si>
  <si>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</si>
  <si>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</si>
  <si>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</si>
  <si>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</si>
  <si>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</si>
  <si>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</si>
  <si>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</si>
  <si>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</si>
  <si>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</si>
  <si>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</si>
  <si>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</si>
  <si>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</si>
  <si>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</si>
  <si>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</si>
  <si>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</si>
  <si>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</si>
  <si>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</si>
  <si>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</si>
  <si>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</si>
  <si>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</si>
  <si>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</si>
  <si>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</si>
  <si>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</si>
  <si>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</si>
  <si>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</si>
  <si>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</si>
  <si>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</si>
  <si>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</si>
  <si>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</si>
  <si>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</si>
  <si>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</si>
  <si>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</si>
  <si>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</si>
  <si>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</si>
  <si>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</si>
  <si>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</si>
  <si>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</si>
  <si>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</si>
  <si>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</si>
  <si>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</si>
  <si>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</si>
  <si>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</si>
  <si>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</si>
  <si>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</si>
  <si>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</si>
  <si>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</si>
  <si>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</si>
  <si>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</si>
  <si>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</si>
  <si>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</si>
  <si>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</si>
  <si>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</si>
  <si>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</si>
  <si>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</si>
  <si>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</si>
  <si>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</si>
  <si>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</si>
  <si>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</si>
  <si>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</si>
  <si>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</si>
  <si>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</si>
  <si>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</si>
  <si>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</si>
  <si>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</si>
  <si>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</si>
  <si>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</si>
  <si>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</si>
  <si>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</si>
  <si>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</si>
  <si>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</si>
  <si>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</si>
  <si>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</si>
  <si>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</si>
  <si>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</si>
  <si>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</si>
  <si>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</si>
  <si>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</si>
  <si>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</si>
  <si>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</si>
  <si>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</si>
  <si>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</si>
  <si>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</si>
  <si>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</si>
  <si>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</si>
  <si>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</si>
  <si>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</si>
  <si>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</si>
  <si>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</si>
  <si>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</si>
  <si>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</si>
  <si>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</si>
  <si>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</si>
  <si>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</si>
  <si>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</si>
  <si>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</si>
  <si>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</si>
  <si>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</si>
  <si>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</si>
  <si>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</si>
  <si>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</si>
  <si>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</si>
  <si>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</si>
  <si>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</si>
  <si>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</si>
  <si>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</si>
  <si>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</si>
  <si>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</si>
  <si>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</si>
  <si>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</si>
  <si>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</si>
  <si>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</si>
  <si>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</si>
  <si>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</si>
  <si>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</si>
  <si>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</si>
  <si>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</si>
  <si>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</si>
  <si>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</si>
  <si>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</si>
  <si>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</si>
  <si>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</si>
  <si>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</si>
  <si>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</si>
  <si>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</si>
  <si>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</si>
  <si>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</si>
  <si>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</si>
  <si>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</si>
  <si>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</si>
  <si>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</si>
  <si>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</si>
  <si>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</si>
  <si>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</si>
  <si>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</si>
  <si>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</si>
  <si>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</si>
  <si>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</si>
  <si>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</si>
  <si>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</si>
  <si>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</si>
  <si>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</si>
  <si>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</si>
  <si>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</si>
  <si>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</si>
  <si>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</si>
  <si>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</si>
  <si>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</si>
  <si>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</si>
  <si>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</si>
  <si>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</si>
  <si>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</si>
  <si>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</si>
  <si>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</si>
  <si>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</si>
  <si>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</si>
  <si>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</si>
  <si>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</si>
  <si>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</si>
  <si>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</si>
  <si>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</si>
  <si>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</si>
  <si>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</si>
  <si>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</si>
  <si>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</si>
  <si>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</si>
  <si>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</si>
  <si>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</si>
  <si>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</si>
  <si>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</si>
  <si>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</si>
  <si>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</si>
  <si>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</si>
  <si>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</si>
  <si>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</si>
  <si>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</si>
  <si>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</si>
  <si>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</si>
  <si>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</si>
  <si>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</si>
  <si>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</si>
  <si>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</si>
  <si>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</si>
  <si>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</si>
  <si>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</si>
  <si>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</si>
  <si>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</si>
  <si>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</si>
  <si>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</si>
  <si>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</si>
  <si>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</si>
  <si>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</si>
  <si>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</si>
  <si>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</si>
  <si>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</si>
  <si>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</si>
  <si>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</si>
  <si>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</si>
  <si>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</si>
  <si>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</si>
  <si>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</si>
  <si>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</si>
  <si>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</si>
  <si>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</si>
  <si>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</si>
  <si>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</si>
  <si>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</si>
  <si>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</si>
  <si>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</si>
  <si>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</si>
  <si>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</si>
  <si>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</si>
  <si>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</si>
  <si>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</si>
  <si>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</si>
  <si>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</si>
  <si>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</si>
  <si>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</si>
  <si>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</si>
  <si>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</si>
  <si>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</si>
  <si>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</si>
  <si>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</si>
  <si>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</si>
  <si>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</si>
  <si>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</si>
  <si>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</si>
  <si>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</si>
  <si>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</si>
  <si>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</si>
  <si>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</si>
  <si>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</si>
  <si>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</si>
  <si>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</si>
  <si>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</si>
  <si>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</si>
  <si>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</si>
  <si>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</si>
  <si>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</si>
  <si>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</si>
  <si>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</si>
  <si>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</si>
  <si>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</si>
  <si>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</si>
  <si>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</si>
  <si>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</si>
  <si>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</si>
  <si>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</si>
  <si>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</si>
  <si>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</si>
  <si>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</si>
  <si>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</si>
  <si>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</si>
  <si>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</si>
  <si>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</si>
  <si>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</si>
  <si>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</si>
  <si>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</si>
  <si>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</si>
  <si>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</si>
  <si>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</si>
  <si>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</si>
  <si>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</si>
  <si>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</si>
  <si>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</si>
  <si>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</si>
  <si>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</si>
  <si>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</si>
  <si>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</si>
  <si>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</si>
  <si>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</si>
  <si>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</si>
  <si>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</si>
  <si>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</si>
  <si>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</si>
  <si>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</si>
  <si>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</si>
  <si>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</si>
  <si>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</si>
  <si>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</si>
  <si>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</si>
  <si>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</si>
  <si>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</si>
  <si>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</si>
  <si>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</si>
  <si>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</si>
  <si>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</si>
  <si>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</si>
  <si>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</si>
  <si>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</si>
  <si>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</si>
  <si>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</si>
  <si>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</si>
  <si>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</si>
  <si>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</si>
  <si>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</si>
  <si>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</si>
  <si>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</si>
  <si>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</si>
  <si>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</si>
  <si>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</si>
  <si>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</si>
  <si>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</si>
  <si>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</si>
  <si>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</si>
  <si>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</si>
  <si>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</si>
  <si>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</si>
  <si>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</si>
  <si>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</si>
  <si>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</si>
  <si>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</si>
  <si>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</si>
  <si>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</si>
  <si>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</si>
  <si>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</si>
  <si>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</si>
  <si>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</si>
  <si>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</si>
  <si>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</si>
  <si>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</si>
  <si>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</si>
  <si>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</si>
  <si>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</si>
  <si>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</si>
  <si>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</si>
  <si>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</si>
  <si>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</si>
  <si>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</si>
  <si>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</si>
  <si>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</si>
  <si>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</si>
  <si>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</si>
  <si>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</si>
  <si>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</si>
  <si>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</si>
  <si>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</si>
  <si>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</si>
  <si>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</si>
  <si>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</si>
  <si>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</si>
  <si>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</si>
  <si>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</si>
  <si>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</si>
  <si>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</si>
  <si>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</si>
  <si>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</si>
  <si>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</si>
  <si>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</si>
  <si>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</si>
  <si>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</si>
  <si>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</si>
  <si>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</si>
  <si>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</si>
  <si>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</si>
  <si>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</si>
  <si>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</si>
  <si>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</si>
  <si>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</si>
  <si>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</si>
  <si>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</si>
  <si>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</si>
  <si>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</si>
  <si>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</si>
  <si>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</si>
  <si>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</si>
  <si>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</si>
  <si>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</si>
  <si>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</si>
  <si>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</si>
  <si>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</si>
  <si>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</si>
  <si>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</si>
  <si>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</si>
  <si>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</si>
  <si>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</si>
  <si>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</si>
  <si>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</si>
  <si>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</si>
  <si>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</si>
  <si>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</si>
  <si>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</si>
  <si>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</si>
  <si>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</si>
  <si>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</si>
  <si>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</si>
  <si>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</si>
  <si>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</si>
  <si>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</si>
  <si>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</si>
  <si>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</si>
  <si>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</si>
  <si>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</si>
  <si>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</si>
  <si>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</si>
  <si>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</si>
  <si>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</si>
  <si>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</si>
  <si>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</si>
  <si>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</si>
  <si>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</si>
  <si>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</si>
  <si>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</si>
  <si>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</si>
  <si>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</si>
  <si>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</si>
  <si>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</si>
  <si>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</si>
  <si>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</si>
  <si>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</si>
  <si>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</si>
  <si>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</si>
  <si>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</si>
  <si>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</si>
  <si>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</si>
  <si>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</si>
  <si>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</si>
  <si>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</si>
  <si>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</si>
  <si>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</si>
  <si>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</si>
  <si>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</si>
  <si>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</si>
  <si>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</si>
  <si>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</si>
  <si>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</si>
  <si>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</si>
  <si>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</si>
  <si>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</si>
  <si>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</si>
  <si>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</si>
  <si>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</si>
  <si>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</si>
  <si>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</si>
  <si>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</si>
  <si>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</si>
  <si>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</si>
  <si>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</si>
  <si>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</si>
  <si>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</si>
  <si>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</si>
  <si>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</si>
  <si>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</si>
  <si>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</si>
  <si>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</si>
  <si>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</si>
  <si>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</si>
  <si>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</si>
  <si>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</si>
  <si>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</si>
  <si>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</si>
  <si>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</si>
  <si>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</si>
  <si>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</si>
  <si>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</si>
  <si>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</si>
  <si>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</si>
  <si>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</si>
  <si>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</si>
  <si>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</si>
  <si>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</si>
  <si>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</si>
  <si>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</si>
  <si>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</si>
  <si>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</si>
  <si>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</si>
  <si>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</si>
  <si>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</si>
  <si>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</si>
  <si>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</si>
  <si>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</si>
  <si>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</si>
  <si>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</si>
  <si>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</si>
  <si>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</si>
  <si>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</si>
  <si>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</si>
  <si>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</si>
  <si>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</si>
  <si>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</si>
  <si>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</si>
  <si>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</si>
  <si>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</si>
  <si>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</si>
  <si>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</si>
  <si>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</si>
  <si>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</si>
  <si>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</si>
  <si>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</si>
  <si>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</si>
  <si>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</si>
  <si>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</si>
  <si>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</si>
  <si>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</si>
  <si>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</si>
  <si>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</si>
  <si>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</si>
  <si>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</si>
  <si>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</si>
  <si>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</si>
  <si>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</si>
  <si>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</si>
  <si>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</si>
  <si>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</si>
  <si>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</si>
  <si>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</si>
  <si>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</si>
  <si>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</si>
  <si>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</si>
  <si>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</si>
  <si>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</si>
  <si>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</si>
  <si>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</si>
  <si>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</si>
  <si>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</si>
  <si>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</si>
  <si>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</si>
  <si>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</si>
  <si>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</si>
  <si>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</si>
  <si>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</si>
  <si>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</si>
  <si>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</si>
  <si>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</si>
  <si>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</si>
  <si>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</si>
  <si>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</si>
  <si>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</si>
  <si>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</si>
  <si>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</si>
  <si>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</si>
  <si>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</si>
  <si>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</si>
  <si>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</si>
  <si>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</si>
  <si>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</si>
  <si>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</si>
  <si>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</si>
  <si>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</si>
  <si>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</si>
  <si>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</si>
  <si>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</si>
  <si>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</si>
  <si>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</si>
  <si>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</si>
  <si>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</si>
  <si>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</si>
  <si>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</si>
  <si>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</si>
  <si>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</si>
  <si>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</si>
  <si>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</si>
  <si>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</si>
  <si>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</si>
  <si>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</si>
  <si>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</si>
  <si>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</si>
  <si>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</si>
  <si>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</si>
  <si>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</si>
  <si>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</si>
  <si>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</si>
  <si>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</si>
  <si>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</si>
  <si>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</si>
  <si>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</si>
  <si>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</si>
  <si>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</si>
  <si>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</si>
  <si>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</si>
  <si>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</si>
  <si>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</si>
  <si>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</si>
  <si>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</si>
  <si>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</si>
  <si>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</si>
  <si>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</si>
  <si>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</si>
  <si>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</si>
  <si>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</si>
  <si>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</si>
  <si>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</si>
  <si>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</si>
  <si>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</si>
  <si>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</si>
  <si>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</si>
  <si>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</si>
  <si>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</si>
  <si>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</si>
  <si>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</si>
  <si>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</si>
  <si>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</si>
  <si>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</si>
  <si>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</si>
  <si>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</si>
  <si>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</si>
  <si>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</si>
  <si>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</si>
  <si>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</si>
  <si>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</si>
  <si>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</si>
  <si>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</si>
  <si>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</si>
  <si>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</si>
  <si>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</si>
  <si>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</si>
  <si>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</si>
  <si>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</si>
  <si>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</si>
  <si>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</si>
  <si>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</si>
  <si>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</si>
  <si>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</si>
  <si>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</si>
  <si>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</si>
  <si>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</si>
  <si>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</si>
  <si>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</si>
  <si>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</si>
  <si>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</si>
  <si>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</si>
  <si>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</si>
  <si>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</si>
  <si>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</si>
  <si>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</si>
  <si>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</si>
  <si>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</si>
  <si>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</si>
  <si>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</si>
  <si>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</si>
  <si>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</si>
  <si>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</si>
  <si>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</si>
  <si>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</si>
  <si>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</si>
  <si>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</si>
  <si>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</si>
  <si>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</si>
  <si>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</si>
  <si>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</si>
  <si>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</si>
  <si>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</si>
  <si>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</si>
  <si>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</si>
  <si>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</si>
  <si>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</si>
  <si>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</si>
  <si>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</si>
  <si>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</si>
  <si>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</si>
  <si>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</si>
  <si>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</si>
  <si>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</si>
  <si>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</si>
  <si>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</si>
  <si>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</si>
  <si>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</si>
  <si>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</si>
  <si>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</si>
  <si>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</si>
  <si>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</si>
  <si>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</si>
  <si>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</si>
  <si>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</si>
  <si>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</si>
  <si>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</si>
  <si>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</si>
  <si>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</si>
  <si>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</si>
  <si>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</si>
  <si>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</si>
  <si>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</si>
  <si>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</si>
  <si>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</si>
  <si>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</si>
  <si>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</si>
  <si>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</si>
  <si>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</si>
  <si>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</si>
  <si>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</si>
  <si>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</si>
  <si>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</si>
  <si>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</si>
  <si>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</si>
  <si>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</si>
  <si>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</si>
  <si>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</si>
  <si>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</si>
  <si>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</si>
  <si>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</si>
  <si>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</si>
  <si>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</si>
  <si>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</si>
  <si>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</si>
  <si>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</si>
  <si>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</si>
  <si>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</si>
  <si>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</si>
  <si>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</si>
  <si>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</si>
  <si>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</si>
  <si>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</si>
  <si>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</si>
  <si>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</si>
  <si>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</si>
  <si>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</si>
  <si>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</si>
  <si>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</si>
  <si>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</si>
  <si>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</si>
  <si>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</si>
  <si>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</si>
  <si>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</si>
  <si>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</si>
  <si>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</si>
  <si>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</si>
  <si>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</si>
  <si>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</si>
  <si>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</si>
  <si>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</si>
  <si>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</si>
  <si>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</si>
  <si>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</si>
  <si>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</si>
  <si>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</si>
  <si>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</si>
  <si>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</si>
  <si>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</si>
  <si>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</si>
  <si>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</si>
  <si>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</si>
  <si>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</si>
  <si>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</si>
  <si>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</si>
  <si>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</si>
  <si>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</si>
  <si>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</si>
  <si>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</si>
  <si>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</si>
  <si>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</si>
  <si>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</si>
  <si>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</si>
  <si>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</si>
  <si>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</si>
  <si>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</si>
  <si>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</si>
  <si>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</si>
  <si>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</si>
  <si>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</si>
  <si>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</si>
  <si>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</si>
  <si>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</si>
  <si>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</si>
  <si>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</si>
  <si>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</si>
  <si>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</si>
  <si>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</si>
  <si>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</si>
  <si>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</si>
  <si>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</si>
  <si>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</si>
  <si>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</si>
  <si>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</si>
  <si>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</si>
  <si>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</si>
  <si>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</si>
  <si>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</si>
  <si>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</si>
  <si>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</si>
  <si>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</si>
  <si>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</si>
  <si>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</si>
  <si>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</si>
  <si>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</si>
  <si>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</si>
  <si>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</si>
  <si>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</si>
  <si>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</si>
  <si>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</si>
  <si>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</si>
  <si>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</si>
  <si>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</si>
  <si>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</si>
  <si>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</si>
  <si>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</si>
  <si>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</si>
  <si>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</si>
  <si>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</si>
  <si>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</si>
  <si>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</si>
  <si>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</si>
  <si>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</si>
  <si>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</si>
  <si>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</si>
  <si>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</si>
  <si>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</si>
  <si>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</si>
  <si>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</si>
  <si>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</si>
  <si>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</si>
  <si>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</si>
  <si>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</si>
  <si>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</si>
  <si>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</si>
  <si>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</si>
  <si>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</si>
  <si>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</si>
  <si>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</si>
  <si>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</si>
  <si>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</si>
  <si>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</si>
  <si>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</si>
  <si>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</si>
  <si>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</si>
  <si>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</si>
  <si>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</si>
  <si>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</si>
  <si>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</si>
  <si>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</si>
  <si>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</si>
  <si>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</si>
  <si>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</si>
  <si>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</si>
  <si>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</si>
  <si>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</si>
  <si>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</si>
  <si>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</si>
  <si>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</si>
  <si>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</si>
  <si>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</si>
  <si>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</si>
  <si>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</si>
  <si>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</si>
  <si>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</si>
  <si>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</si>
  <si>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</si>
  <si>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</si>
  <si>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</si>
  <si>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</si>
  <si>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</si>
  <si>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</si>
  <si>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</si>
  <si>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</si>
  <si>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</si>
  <si>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</si>
  <si>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</si>
  <si>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</si>
  <si>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</si>
  <si>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</si>
  <si>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</si>
  <si>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</si>
  <si>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</si>
  <si>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</si>
  <si>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</si>
  <si>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</si>
  <si>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</si>
  <si>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</si>
  <si>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</si>
  <si>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</si>
  <si>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</si>
  <si>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</si>
  <si>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</si>
  <si>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</si>
  <si>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</si>
  <si>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</si>
  <si>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</si>
  <si>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</si>
  <si>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</si>
  <si>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</si>
  <si>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</si>
  <si>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</si>
  <si>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</si>
  <si>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</si>
  <si>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</si>
  <si>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</si>
  <si>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</si>
  <si>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</si>
  <si>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</si>
  <si>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</si>
  <si>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</si>
  <si>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</si>
  <si>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</si>
  <si>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</si>
  <si>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</si>
  <si>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</si>
  <si>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</si>
  <si>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</si>
  <si>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</si>
  <si>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</si>
  <si>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</si>
  <si>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</si>
  <si>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</si>
  <si>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</si>
  <si>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</si>
  <si>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</si>
  <si>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</si>
  <si>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</si>
  <si>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</si>
  <si>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</si>
  <si>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</si>
  <si>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</si>
  <si>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</si>
  <si>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</si>
  <si>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</si>
  <si>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</si>
  <si>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</si>
  <si>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</si>
  <si>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</si>
  <si>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</si>
  <si>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</si>
  <si>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</si>
  <si>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</si>
  <si>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</si>
  <si>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</si>
  <si>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</si>
  <si>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</si>
  <si>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</si>
  <si>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</si>
  <si>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</si>
  <si>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</si>
  <si>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</si>
  <si>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</si>
  <si>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</si>
  <si>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</si>
  <si>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</si>
  <si>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</si>
  <si>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</si>
  <si>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</si>
  <si>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</si>
  <si>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</si>
  <si>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</si>
  <si>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</si>
  <si>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</si>
  <si>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</si>
  <si>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</si>
  <si>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</si>
  <si>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</si>
  <si>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</si>
  <si>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</si>
  <si>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</si>
  <si>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</si>
  <si>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</si>
  <si>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</si>
  <si>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</si>
  <si>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</si>
  <si>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</si>
  <si>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</si>
  <si>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</si>
  <si>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</si>
  <si>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</si>
  <si>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</si>
  <si>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</si>
  <si>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</si>
  <si>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</si>
  <si>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</si>
  <si>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</si>
  <si>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</si>
  <si>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</si>
  <si>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</si>
  <si>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</si>
  <si>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</si>
  <si>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</si>
  <si>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</si>
  <si>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</si>
  <si>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</si>
  <si>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</si>
  <si>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</si>
  <si>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</si>
  <si>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</si>
  <si>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</si>
  <si>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</si>
  <si>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</si>
  <si>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</si>
  <si>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</si>
  <si>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</si>
  <si>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</si>
  <si>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</si>
  <si>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</si>
  <si>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</si>
  <si>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</si>
  <si>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</si>
  <si>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</si>
  <si>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</si>
  <si>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</si>
  <si>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</si>
  <si>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</si>
  <si>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</si>
  <si>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</si>
  <si>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</si>
  <si>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</si>
  <si>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</si>
  <si>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</si>
  <si>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</si>
  <si>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</si>
  <si>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</si>
  <si>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</si>
  <si>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</si>
  <si>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</si>
  <si>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</si>
  <si>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</si>
  <si>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</si>
  <si>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</si>
  <si>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</si>
  <si>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</si>
  <si>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</si>
  <si>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</si>
  <si>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</si>
  <si>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</si>
  <si>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</si>
  <si>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</si>
  <si>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</si>
  <si>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</si>
  <si>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</si>
  <si>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</si>
  <si>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</si>
  <si>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</si>
  <si>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</si>
  <si>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</si>
  <si>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</si>
  <si>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</si>
  <si>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</si>
  <si>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</si>
  <si>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</si>
  <si>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</si>
  <si>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</si>
  <si>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</si>
  <si>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</si>
  <si>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</si>
  <si>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</si>
  <si>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</si>
  <si>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</si>
  <si>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</si>
  <si>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</si>
  <si>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</si>
  <si>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</si>
  <si>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</si>
  <si>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</si>
  <si>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</si>
  <si>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</si>
  <si>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</si>
  <si>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</si>
  <si>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</si>
  <si>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</si>
  <si>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</si>
  <si>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</si>
  <si>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</si>
  <si>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</si>
  <si>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</si>
  <si>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</si>
  <si>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</si>
  <si>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</si>
  <si>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</si>
  <si>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</si>
  <si>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</si>
  <si>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</si>
  <si>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</si>
  <si>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</si>
  <si>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</si>
  <si>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</si>
  <si>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</si>
  <si>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</si>
  <si>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</si>
  <si>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</si>
  <si>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</si>
  <si>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</si>
  <si>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</si>
  <si>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</si>
  <si>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</si>
  <si>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</si>
  <si>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</si>
  <si>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</si>
  <si>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</si>
  <si>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</si>
  <si>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</si>
  <si>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</si>
  <si>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</si>
  <si>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</si>
  <si>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</si>
  <si>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</si>
  <si>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</si>
  <si>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</si>
  <si>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</si>
  <si>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</si>
  <si>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</si>
  <si>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</si>
  <si>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</si>
  <si>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</si>
  <si>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</si>
  <si>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</si>
  <si>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</si>
  <si>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</si>
  <si>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</si>
  <si>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</si>
  <si>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</si>
  <si>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</si>
  <si>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</si>
  <si>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</si>
  <si>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</si>
  <si>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</si>
  <si>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</si>
  <si>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</si>
  <si>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</si>
  <si>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</si>
  <si>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</si>
  <si>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</si>
  <si>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</si>
  <si>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</si>
  <si>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</si>
  <si>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</si>
  <si>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</si>
  <si>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</si>
  <si>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</si>
  <si>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</si>
  <si>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</si>
  <si>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</si>
  <si>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</si>
  <si>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</si>
  <si>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</si>
  <si>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</si>
  <si>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</si>
  <si>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</si>
  <si>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</si>
  <si>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</si>
  <si>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</si>
  <si>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</si>
  <si>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</si>
  <si>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</si>
  <si>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</si>
  <si>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</si>
  <si>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</si>
  <si>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</si>
  <si>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</si>
  <si>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</si>
  <si>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</si>
  <si>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</si>
  <si>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</si>
  <si>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</si>
  <si>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</si>
  <si>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</si>
  <si>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</si>
  <si>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</si>
  <si>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</si>
  <si>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</si>
  <si>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</si>
  <si>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</si>
  <si>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</si>
  <si>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</si>
  <si>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</si>
  <si>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</si>
  <si>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</si>
  <si>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</si>
  <si>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</si>
  <si>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</si>
  <si>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</si>
  <si>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</si>
  <si>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</si>
  <si>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</si>
  <si>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</si>
  <si>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</si>
  <si>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</si>
  <si>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</si>
  <si>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</si>
  <si>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</si>
  <si>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</si>
  <si>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</si>
  <si>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</si>
  <si>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</si>
  <si>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</si>
  <si>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</si>
  <si>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</si>
  <si>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</si>
  <si>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</si>
  <si>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</si>
  <si>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</si>
  <si>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</si>
  <si>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</si>
  <si>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</si>
  <si>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</si>
  <si>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</si>
  <si>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</si>
  <si>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</si>
  <si>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</si>
  <si>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</si>
  <si>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</si>
  <si>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</si>
  <si>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</si>
  <si>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</si>
  <si>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</si>
  <si>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</si>
  <si>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</si>
  <si>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</si>
  <si>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</si>
  <si>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</si>
  <si>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</si>
  <si>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</si>
  <si>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</si>
  <si>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</si>
  <si>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</si>
  <si>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</si>
  <si>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</si>
  <si>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</si>
  <si>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</si>
  <si>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</si>
  <si>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</si>
  <si>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</si>
  <si>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</si>
  <si>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</si>
  <si>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</si>
  <si>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</si>
  <si>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</si>
  <si>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</si>
  <si>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</si>
  <si>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</si>
  <si>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</si>
  <si>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</si>
  <si>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</si>
  <si>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</si>
  <si>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</si>
  <si>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</si>
  <si>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</si>
  <si>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</si>
  <si>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</si>
  <si>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</si>
  <si>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</si>
  <si>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</si>
  <si>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</si>
  <si>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</si>
  <si>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</si>
  <si>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</si>
  <si>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</si>
  <si>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</si>
  <si>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</si>
  <si>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</si>
  <si>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</si>
  <si>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</si>
  <si>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</si>
  <si>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</si>
  <si>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</si>
  <si>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</si>
  <si>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</si>
  <si>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</si>
  <si>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</si>
  <si>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</si>
  <si>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</si>
  <si>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</si>
  <si>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</si>
  <si>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</si>
  <si>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</si>
  <si>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</si>
  <si>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</si>
  <si>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</si>
  <si>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</si>
  <si>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</si>
  <si>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</si>
  <si>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</si>
  <si>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</si>
  <si>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</si>
  <si>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</si>
  <si>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</si>
  <si>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</si>
  <si>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</si>
  <si>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</si>
  <si>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</si>
  <si>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</si>
  <si>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</si>
  <si>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</si>
  <si>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</si>
  <si>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</si>
  <si>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</si>
  <si>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</si>
  <si>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</si>
  <si>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</si>
  <si>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</si>
  <si>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</si>
  <si>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</si>
  <si>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</si>
  <si>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</si>
  <si>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</si>
  <si>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</si>
  <si>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</si>
  <si>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</si>
  <si>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</si>
  <si>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</si>
  <si>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</si>
  <si>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</si>
  <si>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</si>
  <si>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</si>
  <si>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</si>
  <si>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</si>
  <si>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</si>
  <si>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</si>
  <si>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</si>
  <si>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</si>
  <si>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</si>
  <si>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</si>
  <si>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</si>
  <si>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</si>
  <si>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</si>
  <si>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</si>
  <si>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</si>
  <si>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</si>
  <si>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</si>
  <si>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</si>
  <si>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</si>
  <si>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</si>
  <si>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</si>
  <si>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</si>
  <si>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</si>
  <si>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</si>
  <si>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</si>
  <si>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</si>
  <si>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</si>
  <si>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</si>
  <si>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</si>
  <si>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</si>
  <si>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</si>
  <si>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</si>
  <si>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</si>
  <si>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</si>
  <si>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</si>
  <si>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</si>
  <si>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</si>
  <si>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</si>
  <si>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</si>
  <si>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</si>
  <si>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</si>
  <si>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</si>
  <si>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</si>
  <si>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</si>
  <si>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</si>
  <si>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</si>
  <si>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</si>
  <si>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</si>
  <si>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</si>
  <si>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</si>
  <si>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</si>
  <si>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</si>
  <si>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</si>
  <si>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</si>
  <si>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</si>
  <si>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</si>
  <si>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</si>
  <si>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</si>
  <si>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</si>
  <si>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</si>
  <si>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</si>
  <si>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</si>
  <si>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</si>
  <si>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</si>
  <si>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</si>
  <si>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</si>
  <si>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</si>
  <si>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</si>
  <si>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</si>
  <si>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</si>
  <si>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</si>
  <si>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</si>
  <si>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</si>
  <si>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</si>
  <si>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</si>
  <si>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</si>
  <si>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</si>
  <si>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</si>
  <si>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</si>
  <si>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</si>
  <si>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</si>
  <si>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</si>
  <si>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</si>
  <si>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</si>
  <si>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</si>
  <si>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</si>
  <si>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</si>
  <si>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</si>
  <si>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</si>
  <si>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</si>
  <si>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</si>
  <si>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</si>
  <si>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</si>
  <si>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</si>
  <si>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</si>
  <si>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</si>
  <si>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</si>
  <si>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</si>
  <si>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</si>
  <si>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</si>
  <si>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</si>
  <si>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</si>
  <si>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</si>
  <si>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</si>
  <si>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</si>
  <si>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</si>
  <si>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</si>
  <si>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</si>
  <si>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</si>
  <si>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</si>
  <si>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</si>
  <si>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</si>
  <si>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</si>
  <si>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</si>
  <si>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</si>
  <si>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</si>
  <si>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</si>
  <si>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</si>
  <si>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</si>
  <si>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</si>
  <si>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</si>
  <si>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</si>
  <si>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</si>
  <si>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</si>
  <si>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</si>
  <si>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</si>
  <si>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</si>
  <si>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</si>
  <si>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</si>
  <si>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</si>
  <si>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</si>
  <si>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</si>
  <si>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</si>
  <si>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</si>
  <si>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</si>
  <si>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</si>
  <si>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</si>
  <si>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</si>
  <si>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</si>
  <si>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</si>
  <si>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</si>
  <si>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</si>
  <si>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</si>
  <si>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</si>
  <si>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</si>
  <si>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</si>
  <si>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</si>
  <si>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</si>
  <si>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</si>
  <si>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</si>
  <si>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</si>
  <si>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</si>
  <si>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</si>
  <si>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</si>
  <si>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</si>
  <si>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</si>
  <si>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</si>
  <si>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</si>
  <si>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</si>
  <si>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</si>
  <si>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</si>
  <si>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</si>
  <si>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</si>
  <si>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</si>
  <si>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</si>
  <si>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</si>
  <si>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</si>
  <si>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</si>
  <si>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</si>
  <si>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</si>
  <si>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</si>
  <si>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</si>
  <si>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</si>
  <si>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</si>
  <si>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</si>
  <si>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</si>
  <si>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</si>
  <si>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</si>
  <si>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</si>
  <si>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</si>
  <si>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</si>
  <si>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</si>
  <si>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</si>
  <si>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</si>
  <si>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</si>
  <si>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</si>
  <si>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</si>
  <si>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</si>
  <si>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</si>
  <si>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</si>
  <si>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</si>
  <si>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</si>
  <si>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</si>
  <si>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</si>
  <si>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</si>
  <si>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</si>
  <si>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</si>
  <si>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</si>
  <si>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</si>
  <si>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</si>
  <si>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</si>
  <si>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</si>
  <si>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</si>
  <si>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</si>
  <si>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</si>
  <si>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</si>
  <si>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</si>
  <si>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</si>
  <si>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</si>
  <si>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</si>
  <si>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</si>
  <si>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</si>
  <si>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</si>
  <si>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</si>
  <si>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</si>
  <si>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</si>
  <si>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</si>
  <si>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</si>
  <si>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</si>
  <si>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</si>
  <si>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</si>
  <si>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</si>
  <si>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</si>
  <si>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</si>
  <si>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</si>
  <si>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</si>
  <si>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</si>
  <si>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</si>
  <si>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</si>
  <si>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</si>
  <si>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</si>
  <si>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</si>
  <si>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</si>
  <si>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</si>
  <si>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</si>
  <si>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</si>
  <si>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</si>
  <si>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</si>
  <si>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</si>
  <si>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</si>
  <si>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</si>
  <si>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</si>
  <si>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</si>
  <si>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</si>
  <si>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</si>
  <si>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</si>
  <si>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</si>
  <si>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</si>
  <si>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</si>
  <si>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</si>
  <si>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</si>
  <si>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</si>
  <si>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</si>
  <si>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</si>
  <si>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</si>
  <si>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</si>
  <si>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</si>
  <si>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</si>
  <si>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</si>
  <si>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</si>
  <si>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</si>
  <si>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</si>
  <si>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</si>
  <si>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</si>
  <si>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</si>
  <si>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</si>
  <si>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</si>
  <si>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</si>
  <si>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</si>
  <si>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</si>
  <si>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</si>
  <si>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</si>
  <si>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</si>
  <si>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</si>
  <si>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</si>
  <si>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</si>
  <si>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</si>
  <si>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</si>
  <si>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</si>
  <si>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</si>
  <si>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</si>
  <si>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</si>
  <si>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</si>
  <si>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</si>
  <si>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</si>
  <si>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</si>
  <si>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</si>
  <si>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</si>
  <si>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</si>
  <si>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</si>
  <si>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</si>
  <si>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</si>
  <si>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</si>
  <si>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</si>
  <si>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</si>
  <si>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</si>
  <si>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</si>
  <si>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</si>
  <si>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</si>
  <si>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</si>
  <si>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</si>
  <si>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</si>
  <si>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</si>
  <si>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</si>
  <si>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</si>
  <si>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</si>
  <si>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</si>
  <si>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</si>
  <si>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</si>
  <si>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</si>
  <si>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</si>
  <si>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</si>
  <si>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</si>
  <si>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</si>
  <si>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</si>
  <si>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</si>
  <si>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</si>
  <si>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</si>
  <si>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</si>
  <si>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</si>
  <si>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</si>
  <si>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</si>
  <si>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</si>
  <si>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</si>
  <si>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</si>
  <si>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</si>
  <si>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</si>
  <si>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</si>
  <si>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</si>
  <si>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</si>
  <si>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</si>
  <si>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</si>
  <si>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</si>
  <si>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</si>
  <si>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</si>
  <si>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</si>
  <si>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</si>
  <si>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</si>
  <si>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</si>
  <si>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</si>
  <si>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</si>
  <si>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</si>
  <si>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</si>
  <si>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</si>
  <si>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</si>
  <si>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</si>
  <si>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</si>
  <si>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</si>
  <si>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</si>
  <si>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</si>
  <si>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</si>
  <si>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</si>
  <si>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</si>
  <si>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</si>
  <si>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</si>
  <si>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</si>
  <si>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</si>
  <si>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</si>
  <si>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</si>
  <si>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</si>
  <si>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</si>
  <si>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</si>
  <si>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</si>
  <si>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</si>
  <si>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</si>
  <si>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</si>
  <si>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</si>
  <si>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</si>
  <si>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</si>
  <si>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</si>
  <si>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</si>
  <si>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</si>
  <si>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</si>
  <si>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</si>
  <si>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</si>
  <si>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</si>
  <si>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</si>
  <si>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</si>
  <si>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</si>
  <si>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</si>
  <si>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</si>
  <si>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</si>
  <si>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</si>
  <si>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</si>
  <si>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</si>
  <si>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</si>
  <si>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</si>
  <si>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</si>
  <si>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</si>
  <si>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</si>
  <si>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</si>
  <si>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</si>
  <si>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</si>
  <si>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</si>
  <si>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</si>
  <si>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</si>
  <si>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</si>
  <si>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</si>
  <si>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</si>
  <si>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</si>
  <si>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</si>
  <si>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</si>
  <si>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</si>
  <si>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</si>
  <si>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</si>
  <si>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</si>
  <si>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</si>
  <si>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</si>
  <si>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</si>
  <si>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</si>
  <si>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</si>
  <si>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</si>
  <si>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</si>
  <si>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</si>
  <si>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</si>
  <si>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</si>
  <si>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</si>
  <si>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</si>
  <si>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</si>
  <si>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</si>
  <si>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</si>
  <si>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</si>
  <si>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</si>
  <si>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</si>
  <si>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</si>
  <si>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</si>
  <si>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</si>
  <si>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</si>
  <si>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</si>
  <si>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</si>
  <si>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</si>
  <si>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</si>
  <si>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</si>
  <si>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</si>
  <si>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</si>
  <si>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</si>
  <si>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</si>
  <si>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</si>
  <si>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</si>
  <si>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</si>
  <si>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</si>
  <si>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</si>
  <si>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</si>
  <si>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</si>
  <si>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</si>
  <si>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</si>
  <si>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</si>
  <si>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</si>
  <si>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</si>
  <si>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</si>
  <si>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</si>
  <si>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</si>
  <si>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</si>
  <si>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</si>
  <si>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</si>
  <si>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</si>
  <si>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</si>
  <si>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</si>
  <si>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</si>
  <si>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</si>
  <si>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</si>
  <si>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</si>
  <si>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</si>
  <si>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</si>
  <si>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</si>
  <si>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</si>
  <si>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</si>
  <si>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</si>
  <si>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</si>
  <si>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</si>
  <si>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</si>
  <si>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</si>
  <si>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</si>
  <si>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</si>
  <si>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</si>
  <si>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</si>
  <si>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</si>
  <si>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</si>
  <si>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</si>
  <si>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</si>
  <si>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</si>
  <si>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</si>
  <si>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</si>
  <si>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</si>
  <si>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</si>
  <si>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</si>
  <si>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</si>
  <si>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</si>
  <si>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</si>
  <si>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</si>
  <si>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</si>
  <si>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</si>
  <si>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</si>
  <si>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</si>
  <si>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</si>
  <si>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</si>
  <si>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</si>
  <si>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</si>
  <si>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</si>
  <si>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</si>
  <si>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</si>
  <si>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</si>
  <si>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</si>
  <si>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</si>
  <si>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</si>
  <si>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</si>
  <si>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</si>
  <si>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</si>
  <si>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</si>
  <si>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</si>
  <si>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</si>
  <si>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</si>
  <si>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</si>
  <si>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</si>
  <si>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</si>
  <si>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</si>
  <si>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</si>
  <si>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</si>
  <si>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</si>
  <si>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</si>
  <si>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</si>
  <si>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</si>
  <si>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</si>
  <si>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</si>
  <si>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</si>
  <si>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</si>
  <si>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</si>
  <si>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</si>
  <si>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</si>
  <si>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</si>
  <si>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</si>
  <si>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</si>
  <si>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</si>
  <si>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</si>
  <si>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</si>
  <si>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</si>
  <si>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</si>
  <si>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</si>
  <si>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</si>
  <si>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</si>
  <si>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</si>
  <si>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</si>
  <si>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</si>
  <si>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</si>
  <si>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</si>
  <si>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</si>
  <si>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</si>
  <si>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</si>
  <si>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</si>
  <si>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</si>
  <si>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</si>
  <si>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</si>
  <si>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</si>
  <si>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</si>
  <si>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</si>
  <si>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</si>
  <si>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</si>
  <si>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</si>
  <si>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</si>
  <si>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</si>
  <si>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</si>
  <si>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</si>
  <si>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</si>
  <si>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</si>
  <si>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</si>
  <si>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</si>
  <si>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</si>
  <si>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</si>
  <si>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</si>
  <si>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</si>
  <si>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</si>
  <si>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</si>
  <si>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</si>
  <si>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</si>
  <si>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</si>
  <si>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</si>
  <si>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</si>
  <si>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</si>
  <si>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</si>
  <si>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</si>
  <si>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</si>
  <si>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</si>
  <si>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</si>
  <si>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</si>
  <si>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</si>
  <si>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</si>
  <si>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</si>
  <si>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</si>
  <si>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</si>
  <si>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</si>
  <si>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</si>
  <si>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</si>
  <si>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</si>
  <si>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</si>
  <si>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</si>
  <si>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</si>
  <si>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</si>
  <si>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</si>
  <si>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</si>
  <si>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</si>
  <si>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</si>
  <si>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</si>
  <si>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</si>
  <si>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</si>
  <si>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</si>
  <si>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</si>
  <si>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</si>
  <si>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</si>
  <si>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</si>
  <si>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</si>
  <si>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</si>
  <si>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</si>
  <si>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</si>
  <si>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</si>
  <si>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</si>
  <si>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</si>
  <si>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</si>
  <si>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</si>
  <si>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</si>
  <si>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</si>
  <si>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</si>
  <si>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</si>
  <si>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</si>
  <si>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</si>
  <si>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</si>
  <si>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</si>
  <si>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</si>
  <si>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</si>
  <si>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</si>
  <si>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</si>
  <si>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</si>
  <si>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</si>
  <si>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</si>
  <si>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</si>
  <si>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</si>
  <si>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</si>
  <si>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</si>
  <si>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</si>
  <si>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</si>
  <si>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</si>
  <si>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</si>
  <si>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</si>
  <si>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</si>
  <si>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</si>
  <si>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</si>
  <si>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</si>
  <si>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</si>
  <si>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</si>
  <si>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</si>
  <si>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</si>
  <si>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</si>
  <si>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</si>
  <si>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</si>
  <si>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</si>
  <si>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</si>
  <si>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</si>
  <si>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</si>
  <si>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</si>
  <si>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</si>
  <si>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</si>
  <si>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</si>
  <si>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</si>
  <si>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</si>
  <si>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</si>
  <si>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</si>
  <si>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</si>
  <si>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</si>
  <si>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</si>
  <si>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</si>
  <si>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</si>
  <si>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</si>
  <si>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</si>
  <si>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</si>
  <si>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</si>
  <si>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</si>
  <si>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</si>
  <si>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</si>
  <si>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</si>
  <si>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</si>
  <si>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</si>
  <si>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</si>
  <si>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</si>
  <si>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</si>
  <si>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</si>
  <si>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</si>
  <si>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</si>
  <si>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</si>
  <si>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</si>
  <si>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</si>
  <si>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</si>
  <si>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</si>
  <si>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</si>
  <si>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</si>
  <si>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</si>
  <si>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</si>
  <si>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</si>
  <si>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</si>
  <si>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</si>
  <si>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</si>
  <si>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</si>
  <si>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</si>
  <si>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</si>
  <si>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</si>
  <si>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</si>
  <si>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</si>
  <si>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</si>
  <si>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</si>
  <si>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</si>
  <si>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</si>
  <si>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</si>
  <si>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</si>
  <si>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</si>
  <si>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</si>
  <si>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</si>
  <si>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</si>
  <si>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</si>
  <si>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</si>
  <si>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</si>
  <si>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</si>
  <si>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</si>
  <si>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</si>
  <si>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</si>
  <si>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</si>
  <si>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</si>
  <si>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</si>
  <si>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</si>
  <si>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</si>
  <si>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</si>
  <si>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</si>
  <si>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</si>
  <si>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</si>
  <si>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</si>
  <si>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</si>
  <si>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</si>
  <si>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</si>
  <si>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</si>
  <si>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</si>
  <si>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</si>
  <si>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</si>
  <si>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</si>
  <si>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</si>
  <si>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</si>
  <si>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</si>
  <si>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</si>
  <si>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</si>
  <si>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</si>
  <si>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</si>
  <si>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</si>
  <si>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</si>
  <si>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</si>
  <si>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</si>
  <si>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</si>
  <si>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</si>
  <si>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</si>
  <si>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</si>
  <si>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</si>
  <si>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</si>
  <si>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</si>
  <si>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</si>
  <si>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</si>
  <si>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</si>
  <si>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</si>
  <si>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</si>
  <si>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</si>
  <si>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</si>
  <si>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</si>
  <si>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</si>
  <si>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</si>
  <si>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</si>
  <si>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</si>
  <si>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</si>
  <si>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</si>
  <si>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</si>
  <si>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</si>
  <si>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</si>
  <si>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</si>
  <si>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</si>
  <si>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</si>
  <si>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</si>
  <si>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</si>
  <si>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</si>
  <si>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</si>
  <si>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</si>
  <si>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</si>
  <si>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</si>
  <si>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</si>
  <si>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</si>
  <si>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</si>
  <si>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</si>
  <si>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</si>
  <si>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</si>
  <si>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</si>
  <si>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</si>
  <si>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</si>
  <si>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</si>
  <si>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</si>
  <si>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</si>
  <si>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</si>
  <si>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</si>
  <si>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</si>
  <si>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</si>
  <si>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</si>
  <si>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</si>
  <si>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</si>
  <si>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</si>
  <si>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</si>
  <si>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</si>
  <si>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</si>
  <si>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</si>
  <si>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</si>
  <si>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</si>
  <si>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</si>
  <si>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</si>
  <si>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</si>
  <si>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</si>
  <si>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</si>
  <si>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</si>
  <si>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</si>
  <si>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</si>
  <si>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</si>
  <si>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</si>
  <si>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</si>
  <si>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</si>
  <si>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</si>
  <si>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</si>
  <si>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</si>
  <si>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</si>
  <si>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</si>
  <si>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</si>
  <si>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</si>
  <si>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</si>
  <si>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</si>
  <si>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</si>
  <si>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</si>
  <si>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</si>
  <si>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</si>
  <si>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</si>
  <si>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</si>
  <si>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</si>
  <si>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</si>
  <si>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</si>
  <si>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</si>
  <si>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</si>
  <si>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</si>
  <si>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</si>
  <si>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</si>
  <si>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</si>
  <si>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</si>
  <si>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</si>
  <si>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</si>
  <si>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</si>
  <si>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</si>
  <si>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</si>
  <si>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</si>
  <si>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</si>
  <si>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</si>
  <si>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</si>
  <si>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</si>
  <si>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</si>
  <si>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</si>
  <si>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</si>
  <si>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</si>
  <si>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</si>
  <si>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</si>
  <si>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</si>
  <si>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</si>
  <si>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</si>
  <si>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</si>
  <si>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</si>
  <si>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</si>
  <si>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</si>
  <si>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</si>
  <si>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</si>
  <si>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</si>
  <si>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</si>
  <si>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</si>
  <si>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</si>
  <si>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</si>
  <si>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</si>
  <si>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</si>
  <si>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</si>
  <si>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</si>
  <si>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</si>
  <si>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</si>
  <si>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</si>
  <si>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</si>
  <si>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</si>
  <si>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</si>
  <si>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</si>
  <si>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</si>
  <si>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</si>
  <si>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</si>
  <si>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</si>
  <si>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</si>
  <si>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</si>
  <si>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</si>
  <si>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</si>
  <si>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</si>
  <si>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</si>
  <si>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</si>
  <si>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</si>
  <si>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</si>
  <si>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</si>
  <si>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</si>
  <si>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</si>
  <si>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</si>
  <si>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</si>
  <si>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</si>
  <si>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</si>
  <si>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</si>
  <si>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</si>
  <si>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</si>
  <si>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</si>
  <si>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</si>
  <si>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</si>
  <si>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</si>
  <si>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</si>
  <si>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</si>
  <si>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</si>
  <si>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</si>
  <si>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</si>
  <si>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</si>
  <si>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</si>
  <si>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</si>
  <si>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</si>
  <si>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</si>
  <si>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</si>
  <si>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</si>
  <si>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</si>
  <si>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</si>
  <si>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</si>
  <si>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</si>
  <si>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</si>
  <si>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</si>
  <si>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</si>
  <si>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</si>
  <si>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</si>
  <si>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</si>
  <si>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</si>
  <si>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</si>
  <si>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</si>
  <si>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</si>
  <si>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</si>
  <si>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</si>
  <si>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</si>
  <si>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</si>
  <si>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</si>
  <si>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</si>
  <si>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</si>
  <si>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</si>
  <si>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</si>
  <si>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</si>
  <si>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</si>
  <si>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</si>
  <si>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</si>
  <si>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</si>
  <si>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</si>
  <si>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</si>
  <si>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</si>
  <si>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</si>
  <si>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</si>
  <si>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</si>
  <si>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</si>
  <si>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</si>
  <si>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</si>
  <si>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</si>
  <si>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</si>
  <si>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</si>
  <si>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</si>
  <si>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</si>
  <si>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</si>
  <si>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</si>
  <si>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</si>
  <si>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</si>
  <si>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</si>
  <si>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</si>
  <si>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</si>
  <si>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</si>
  <si>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</si>
  <si>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</si>
  <si>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</si>
  <si>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</si>
  <si>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</si>
  <si>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</si>
  <si>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</si>
  <si>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</si>
  <si>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</si>
  <si>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</si>
  <si>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</si>
  <si>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</si>
  <si>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</si>
  <si>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</si>
  <si>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</si>
  <si>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</si>
  <si>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</si>
  <si>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</si>
  <si>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</si>
  <si>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</si>
  <si>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</si>
  <si>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</si>
  <si>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</si>
  <si>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</si>
  <si>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</si>
  <si>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</si>
  <si>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</si>
  <si>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</si>
  <si>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</si>
  <si>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</si>
  <si>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</si>
  <si>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</si>
  <si>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</si>
  <si>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</si>
  <si>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</si>
  <si>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</si>
  <si>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</si>
  <si>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</si>
  <si>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</si>
  <si>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</si>
  <si>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</si>
  <si>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</si>
  <si>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</si>
  <si>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</si>
  <si>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</si>
  <si>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</si>
  <si>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</si>
  <si>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</si>
  <si>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</si>
  <si>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</si>
  <si>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</si>
  <si>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</si>
  <si>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</si>
  <si>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</si>
  <si>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</si>
  <si>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</si>
  <si>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</si>
  <si>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</si>
  <si>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</si>
  <si>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</si>
  <si>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</si>
  <si>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</si>
  <si>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</si>
  <si>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</si>
  <si>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</si>
  <si>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</si>
  <si>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</si>
  <si>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</si>
  <si>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</si>
  <si>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</si>
  <si>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</si>
  <si>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</si>
  <si>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</si>
  <si>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</si>
  <si>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</si>
  <si>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</si>
  <si>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</si>
  <si>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</si>
  <si>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</si>
  <si>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</si>
  <si>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</si>
  <si>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</si>
  <si>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</si>
  <si>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</si>
  <si>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</si>
  <si>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</si>
  <si>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</si>
  <si>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</si>
  <si>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</si>
  <si>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</si>
  <si>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</si>
  <si>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</si>
  <si>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</si>
  <si>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</si>
  <si>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</si>
  <si>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</si>
  <si>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</si>
  <si>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</si>
  <si>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</si>
  <si>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</si>
  <si>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</si>
  <si>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</si>
  <si>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</si>
  <si>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</si>
  <si>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</si>
  <si>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</si>
  <si>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</si>
  <si>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</si>
  <si>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</si>
  <si>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</si>
  <si>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</si>
  <si>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</si>
  <si>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</si>
  <si>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</si>
  <si>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</si>
  <si>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</si>
  <si>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</si>
  <si>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</si>
  <si>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</si>
  <si>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</si>
  <si>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</si>
  <si>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</si>
  <si>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</si>
  <si>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</si>
  <si>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</si>
  <si>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</si>
  <si>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</si>
  <si>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</si>
  <si>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</si>
  <si>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</si>
  <si>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</si>
  <si>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</si>
  <si>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</si>
  <si>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</si>
  <si>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</si>
  <si>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</si>
  <si>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</si>
  <si>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</si>
  <si>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</si>
  <si>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</si>
  <si>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</si>
  <si>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</si>
  <si>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</si>
  <si>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</si>
  <si>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</si>
  <si>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</si>
  <si>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</si>
  <si>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</si>
  <si>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</si>
  <si>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</si>
  <si>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</si>
  <si>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</si>
  <si>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</si>
  <si>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</si>
  <si>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</si>
  <si>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</si>
  <si>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</si>
  <si>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</si>
  <si>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</si>
  <si>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</si>
  <si>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</si>
  <si>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</si>
  <si>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</si>
  <si>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</si>
  <si>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</si>
  <si>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</si>
  <si>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</si>
  <si>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</si>
  <si>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</si>
  <si>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</si>
  <si>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</si>
  <si>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</si>
  <si>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</si>
  <si>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</si>
  <si>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</si>
  <si>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</si>
  <si>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</si>
  <si>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</si>
  <si>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</si>
  <si>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</si>
  <si>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</si>
  <si>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</si>
  <si>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</si>
  <si>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</si>
  <si>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</si>
  <si>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</si>
  <si>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</si>
  <si>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</si>
  <si>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</si>
  <si>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</si>
  <si>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</si>
  <si>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</si>
  <si>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</si>
  <si>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</si>
  <si>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</si>
  <si>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</si>
  <si>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</si>
  <si>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</si>
  <si>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</si>
  <si>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</si>
  <si>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</si>
  <si>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</si>
  <si>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</si>
  <si>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</si>
  <si>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</si>
  <si>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</si>
  <si>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</si>
  <si>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</si>
  <si>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</si>
  <si>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</si>
  <si>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</si>
  <si>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</si>
  <si>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</si>
  <si>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</si>
  <si>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</si>
  <si>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</si>
  <si>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</si>
  <si>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</si>
  <si>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</si>
  <si>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</si>
  <si>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</si>
  <si>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</si>
  <si>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</si>
  <si>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</si>
  <si>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</si>
  <si>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</si>
  <si>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</si>
  <si>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</si>
  <si>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</si>
  <si>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</si>
  <si>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</si>
  <si>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</si>
  <si>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</si>
  <si>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</si>
  <si>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</si>
  <si>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</si>
  <si>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</si>
  <si>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</si>
  <si>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</si>
  <si>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</si>
  <si>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</si>
  <si>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</si>
  <si>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</si>
  <si>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</si>
  <si>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</si>
  <si>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</si>
  <si>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</si>
  <si>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</si>
  <si>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</si>
  <si>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</si>
  <si>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</si>
  <si>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</si>
  <si>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</si>
  <si>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</si>
  <si>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</si>
  <si>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</si>
  <si>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</si>
  <si>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</si>
  <si>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</si>
  <si>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</si>
  <si>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</si>
  <si>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</si>
  <si>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</si>
  <si>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</si>
  <si>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</si>
  <si>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</si>
  <si>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</si>
  <si>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</si>
  <si>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</si>
  <si>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</si>
  <si>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</si>
  <si>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</si>
  <si>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</si>
  <si>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</si>
  <si>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</si>
  <si>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</si>
  <si>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</si>
  <si>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</si>
  <si>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</si>
  <si>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</si>
  <si>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</si>
  <si>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</si>
  <si>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</si>
  <si>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</si>
  <si>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</si>
  <si>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</si>
  <si>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</si>
  <si>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</si>
  <si>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</si>
  <si>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</si>
  <si>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</si>
  <si>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</si>
  <si>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</si>
  <si>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</si>
  <si>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</si>
  <si>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</si>
  <si>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</si>
  <si>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</si>
  <si>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</si>
  <si>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</si>
  <si>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</si>
  <si>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</si>
  <si>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</si>
  <si>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</si>
  <si>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</si>
  <si>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</si>
  <si>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</si>
  <si>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</si>
  <si>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</si>
  <si>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</si>
  <si>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</si>
  <si>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</si>
  <si>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</si>
  <si>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</si>
  <si>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</si>
  <si>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</si>
  <si>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</si>
  <si>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</si>
  <si>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</si>
  <si>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</si>
  <si>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</si>
  <si>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</si>
  <si>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</si>
  <si>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</si>
  <si>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</si>
  <si>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</si>
  <si>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</si>
  <si>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</si>
  <si>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</si>
  <si>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</si>
  <si>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</si>
  <si>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</si>
  <si>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</si>
  <si>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</si>
  <si>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</si>
  <si>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</si>
  <si>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</si>
  <si>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</si>
  <si>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</si>
  <si>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</si>
  <si>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</si>
  <si>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</si>
  <si>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</si>
  <si>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</si>
  <si>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</si>
  <si>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</si>
  <si>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</si>
  <si>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</si>
  <si>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</si>
  <si>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</si>
  <si>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</si>
  <si>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</si>
  <si>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</si>
  <si>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</si>
  <si>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</si>
  <si>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</si>
  <si>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</si>
  <si>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</si>
  <si>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</si>
  <si>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</si>
  <si>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</si>
  <si>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</si>
  <si>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</si>
  <si>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</si>
  <si>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</si>
  <si>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</si>
  <si>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</si>
  <si>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</si>
  <si>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</si>
  <si>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</si>
  <si>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</si>
  <si>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</si>
  <si>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</si>
  <si>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</si>
  <si>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</si>
  <si>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</si>
  <si>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</si>
  <si>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</si>
  <si>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</si>
  <si>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</si>
  <si>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</si>
  <si>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</si>
  <si>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</si>
  <si>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</si>
  <si>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</si>
  <si>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</si>
  <si>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</si>
  <si>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</si>
  <si>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</si>
  <si>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</si>
  <si>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</si>
  <si>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</si>
  <si>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</si>
  <si>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</si>
  <si>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</si>
  <si>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</si>
  <si>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</si>
  <si>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</si>
  <si>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</si>
  <si>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</si>
  <si>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</si>
  <si>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</si>
  <si>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</si>
  <si>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</si>
  <si>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</si>
  <si>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</si>
  <si>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</si>
  <si>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</si>
  <si>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</si>
  <si>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</si>
  <si>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</si>
  <si>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</si>
  <si>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</si>
  <si>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</si>
  <si>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</si>
  <si>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</si>
  <si>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</si>
  <si>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</si>
  <si>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</si>
  <si>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</si>
  <si>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</si>
  <si>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</si>
  <si>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</si>
  <si>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</si>
  <si>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</si>
  <si>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</si>
  <si>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</si>
  <si>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</si>
  <si>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</si>
  <si>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</si>
  <si>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</si>
  <si>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</si>
  <si>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</si>
  <si>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</si>
  <si>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</si>
  <si>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</si>
  <si>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</si>
  <si>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</si>
  <si>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</si>
  <si>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</si>
  <si>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</si>
  <si>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</si>
  <si>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</si>
  <si>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</si>
  <si>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</si>
  <si>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</si>
  <si>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</si>
  <si>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</si>
  <si>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</si>
  <si>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</si>
  <si>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</si>
  <si>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</si>
  <si>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</si>
  <si>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</si>
  <si>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</si>
  <si>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</si>
  <si>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</si>
  <si>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</si>
  <si>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</si>
  <si>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</si>
  <si>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</si>
  <si>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</si>
  <si>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</si>
  <si>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</si>
  <si>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</si>
  <si>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</si>
  <si>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</si>
  <si>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</si>
  <si>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</si>
  <si>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</si>
  <si>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</si>
  <si>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</si>
  <si>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</si>
  <si>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</si>
  <si>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</si>
  <si>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</si>
  <si>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</si>
  <si>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</si>
  <si>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</si>
  <si>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</si>
  <si>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</si>
  <si>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</si>
  <si>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</si>
  <si>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</si>
  <si>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</si>
  <si>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</si>
  <si>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</si>
  <si>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</si>
  <si>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</si>
  <si>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</si>
  <si>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</si>
  <si>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</si>
  <si>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</si>
  <si>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</si>
  <si>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</si>
  <si>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</si>
  <si>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</si>
  <si>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</si>
  <si>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</si>
  <si>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</si>
  <si>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</si>
  <si>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</si>
  <si>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</si>
  <si>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</si>
  <si>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</si>
  <si>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</si>
  <si>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</si>
  <si>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</si>
  <si>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</si>
  <si>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</si>
  <si>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</si>
  <si>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</si>
  <si>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</si>
  <si>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</si>
  <si>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</si>
  <si>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</si>
  <si>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</si>
  <si>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</si>
  <si>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</si>
  <si>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</si>
  <si>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</si>
  <si>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</si>
  <si>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</si>
  <si>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</si>
  <si>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</si>
  <si>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</si>
  <si>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</si>
  <si>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</si>
  <si>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</si>
  <si>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</si>
  <si>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</si>
  <si>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</si>
  <si>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</si>
  <si>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</si>
  <si>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</si>
  <si>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</si>
  <si>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</si>
  <si>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</si>
  <si>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</si>
  <si>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</si>
  <si>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</si>
  <si>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</si>
  <si>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</si>
  <si>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</si>
  <si>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</si>
  <si>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</si>
  <si>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</si>
  <si>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</si>
  <si>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</si>
  <si>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</si>
  <si>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</si>
  <si>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</si>
  <si>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</si>
  <si>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</si>
  <si>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</si>
  <si>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</si>
  <si>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</si>
  <si>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</si>
  <si>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</si>
  <si>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</si>
  <si>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</si>
  <si>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</si>
  <si>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</si>
  <si>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</si>
  <si>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</si>
  <si>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</si>
  <si>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</si>
  <si>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</si>
  <si>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</si>
  <si>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</si>
  <si>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</si>
  <si>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</si>
  <si>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</si>
  <si>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</si>
  <si>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</si>
  <si>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</si>
  <si>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</si>
  <si>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</si>
  <si>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</si>
  <si>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</si>
  <si>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</si>
  <si>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</si>
  <si>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</si>
  <si>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</si>
  <si>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</si>
  <si>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</si>
  <si>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</si>
  <si>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</si>
  <si>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</si>
  <si>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</si>
  <si>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</si>
  <si>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</si>
  <si>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</si>
  <si>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</si>
  <si>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</si>
  <si>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</si>
  <si>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</si>
  <si>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</si>
  <si>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</si>
  <si>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</si>
  <si>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</si>
  <si>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</si>
  <si>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</si>
  <si>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</si>
  <si>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</si>
  <si>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</si>
  <si>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</si>
  <si>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</si>
  <si>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</si>
  <si>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</si>
  <si>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</si>
  <si>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</si>
  <si>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</si>
  <si>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</si>
  <si>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</si>
  <si>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</si>
  <si>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</si>
  <si>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</si>
  <si>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</si>
  <si>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</si>
  <si>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</si>
  <si>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</si>
  <si>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</si>
  <si>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</si>
  <si>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</si>
  <si>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</si>
  <si>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</si>
  <si>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</si>
  <si>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</si>
  <si>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</si>
  <si>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</si>
  <si>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</si>
  <si>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</si>
  <si>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</si>
  <si>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</si>
  <si>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</si>
  <si>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</si>
  <si>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</si>
  <si>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</si>
  <si>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</si>
  <si>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</si>
  <si>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</si>
  <si>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</si>
  <si>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</si>
  <si>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</si>
  <si>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</si>
  <si>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</si>
  <si>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</si>
  <si>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</si>
  <si>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</si>
  <si>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</si>
  <si>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</si>
  <si>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</si>
  <si>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</si>
  <si>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</si>
  <si>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</si>
  <si>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</si>
  <si>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</si>
  <si>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</si>
  <si>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</si>
  <si>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</si>
  <si>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</si>
  <si>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</si>
  <si>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</si>
  <si>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</si>
  <si>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</si>
  <si>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</si>
  <si>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</si>
  <si>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</si>
  <si>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</si>
  <si>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</si>
  <si>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</si>
  <si>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</si>
  <si>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</si>
  <si>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</si>
  <si>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</si>
  <si>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</si>
  <si>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</si>
  <si>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</si>
  <si>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</si>
  <si>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</si>
  <si>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</si>
  <si>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</si>
  <si>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</si>
  <si>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</si>
  <si>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</si>
  <si>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</si>
  <si>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</si>
  <si>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</si>
  <si>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</si>
  <si>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</si>
  <si>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</si>
  <si>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</si>
  <si>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</si>
  <si>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</si>
  <si>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</si>
  <si>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</si>
  <si>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</si>
  <si>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</si>
  <si>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</si>
  <si>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</si>
  <si>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</si>
  <si>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</si>
  <si>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</si>
  <si>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</si>
  <si>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</si>
  <si>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</si>
  <si>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</si>
  <si>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</si>
  <si>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</si>
  <si>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</si>
  <si>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</si>
  <si>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</si>
  <si>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</si>
  <si>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</si>
  <si>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</si>
  <si>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</si>
  <si>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</si>
  <si>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</si>
  <si>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</si>
  <si>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</si>
  <si>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</si>
  <si>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</si>
  <si>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</si>
  <si>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</si>
  <si>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</si>
  <si>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</si>
  <si>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</si>
  <si>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</si>
  <si>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</si>
  <si>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</si>
  <si>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</si>
  <si>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</si>
  <si>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</si>
  <si>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</si>
  <si>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</si>
  <si>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</si>
  <si>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</si>
  <si>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</si>
  <si>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</si>
  <si>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</si>
  <si>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</si>
  <si>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</si>
  <si>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</si>
  <si>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</si>
  <si>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</si>
  <si>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</si>
  <si>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</si>
  <si>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</si>
  <si>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</si>
  <si>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</si>
  <si>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</si>
  <si>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</si>
  <si>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</si>
  <si>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</si>
  <si>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</si>
  <si>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</si>
  <si>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</si>
  <si>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</si>
  <si>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</si>
  <si>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</si>
  <si>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</si>
  <si>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</si>
  <si>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</si>
  <si>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</si>
  <si>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</si>
  <si>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</si>
  <si>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</si>
  <si>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</si>
  <si>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</si>
  <si>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</si>
  <si>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</si>
  <si>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</si>
  <si>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</si>
  <si>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</si>
  <si>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</si>
  <si>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</si>
  <si>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</si>
  <si>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</si>
  <si>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</si>
  <si>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</si>
  <si>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</si>
  <si>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</si>
  <si>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</si>
  <si>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</si>
  <si>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</si>
  <si>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</si>
  <si>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</si>
  <si>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</si>
  <si>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</si>
  <si>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</si>
  <si>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</si>
  <si>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</si>
  <si>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</si>
  <si>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</si>
  <si>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</si>
  <si>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</si>
  <si>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</si>
  <si>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</si>
  <si>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</si>
  <si>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</si>
  <si>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</si>
  <si>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</si>
  <si>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</si>
  <si>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</si>
  <si>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</si>
  <si>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</si>
  <si>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</si>
  <si>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</si>
  <si>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</si>
  <si>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</si>
  <si>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</si>
  <si>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</si>
  <si>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</si>
  <si>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</si>
  <si>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</si>
  <si>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</si>
  <si>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</si>
  <si>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</si>
  <si>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</si>
  <si>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</si>
  <si>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</si>
  <si>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</si>
  <si>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</si>
  <si>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</si>
  <si>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</si>
  <si>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</si>
  <si>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</si>
  <si>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</si>
  <si>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</si>
  <si>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</si>
  <si>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</si>
  <si>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</si>
  <si>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</si>
  <si>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</si>
  <si>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</si>
  <si>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</si>
  <si>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</si>
  <si>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</si>
  <si>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</si>
  <si>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</si>
  <si>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</si>
  <si>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</si>
  <si>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</si>
  <si>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</si>
  <si>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</si>
  <si>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</si>
  <si>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</si>
  <si>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</si>
  <si>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</si>
  <si>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</si>
  <si>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</si>
  <si>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</si>
  <si>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</si>
  <si>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</si>
  <si>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</si>
  <si>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</si>
  <si>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</si>
  <si>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</si>
  <si>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</si>
  <si>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</si>
  <si>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</si>
  <si>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</si>
  <si>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</si>
  <si>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</si>
  <si>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</si>
  <si>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</si>
  <si>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</si>
  <si>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</si>
  <si>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</si>
  <si>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</si>
  <si>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</si>
  <si>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</si>
  <si>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</si>
  <si>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</si>
  <si>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</si>
  <si>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</si>
  <si>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</si>
  <si>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</si>
  <si>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</si>
  <si>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</si>
  <si>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</si>
  <si>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</si>
  <si>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</si>
  <si>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</si>
  <si>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</si>
  <si>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</si>
  <si>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</si>
  <si>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</si>
  <si>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</si>
  <si>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</si>
  <si>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</si>
  <si>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</si>
  <si>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</si>
  <si>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</si>
  <si>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</si>
  <si>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</si>
  <si>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</si>
  <si>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</si>
  <si>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</si>
  <si>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</si>
  <si>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</si>
  <si>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</si>
  <si>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</si>
  <si>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</si>
  <si>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</si>
  <si>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</si>
  <si>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</si>
  <si>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</si>
  <si>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</si>
  <si>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</si>
  <si>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</si>
  <si>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</si>
  <si>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</si>
  <si>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</si>
  <si>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</si>
  <si>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</si>
  <si>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</si>
  <si>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</si>
  <si>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</si>
  <si>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</si>
  <si>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</si>
  <si>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</si>
  <si>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</si>
  <si>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</si>
  <si>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</si>
  <si>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</si>
  <si>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</si>
  <si>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</si>
  <si>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</si>
  <si>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</si>
  <si>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</si>
  <si>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</si>
  <si>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</si>
  <si>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</si>
  <si>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</si>
  <si>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</si>
  <si>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</si>
  <si>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</si>
  <si>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</si>
  <si>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</si>
  <si>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</si>
  <si>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</si>
  <si>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</si>
  <si>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</si>
  <si>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</si>
  <si>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</si>
  <si>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</si>
  <si>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</si>
  <si>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</si>
  <si>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</si>
  <si>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</si>
  <si>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</si>
  <si>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</si>
  <si>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</si>
  <si>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</si>
  <si>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</si>
  <si>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</si>
  <si>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</si>
  <si>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</si>
  <si>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</si>
  <si>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</si>
  <si>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</si>
  <si>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</si>
  <si>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</si>
  <si>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</si>
  <si>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</si>
  <si>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</si>
  <si>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</si>
  <si>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</si>
  <si>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</si>
  <si>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</si>
  <si>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</si>
  <si>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</si>
  <si>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</si>
  <si>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</si>
  <si>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</si>
  <si>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</si>
  <si>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</si>
  <si>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</si>
  <si>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</si>
  <si>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</si>
  <si>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</si>
  <si>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</si>
  <si>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</si>
  <si>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</si>
  <si>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</si>
  <si>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</si>
  <si>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</si>
  <si>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</si>
  <si>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</si>
  <si>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</si>
  <si>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</si>
  <si>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</si>
  <si>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</si>
  <si>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</si>
  <si>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</si>
  <si>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</si>
  <si>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</si>
  <si>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</si>
  <si>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</si>
  <si>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</si>
  <si>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</si>
  <si>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</si>
  <si>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</si>
  <si>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</si>
  <si>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</si>
  <si>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</si>
  <si>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</si>
  <si>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</si>
  <si>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</si>
  <si>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</si>
  <si>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</si>
  <si>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</si>
  <si>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</si>
  <si>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</si>
  <si>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</si>
  <si>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</si>
  <si>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</si>
  <si>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</si>
  <si>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</si>
  <si>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</si>
  <si>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</si>
  <si>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</si>
  <si>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</si>
  <si>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</si>
  <si>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</si>
  <si>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</si>
  <si>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</si>
  <si>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</si>
  <si>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</si>
  <si>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</si>
  <si>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</si>
  <si>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</si>
  <si>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</si>
  <si>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</si>
  <si>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</si>
  <si>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</si>
  <si>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</si>
  <si>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</si>
  <si>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</si>
  <si>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</si>
  <si>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</si>
  <si>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</si>
  <si>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</si>
  <si>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</si>
  <si>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</si>
  <si>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</si>
  <si>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</si>
  <si>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</si>
  <si>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</si>
  <si>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</si>
  <si>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</si>
  <si>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</si>
  <si>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</si>
  <si>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</si>
  <si>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</si>
  <si>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</si>
  <si>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</si>
  <si>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</si>
  <si>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</si>
  <si>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</si>
  <si>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</si>
  <si>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</si>
  <si>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</si>
  <si>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</si>
  <si>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</si>
  <si>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</si>
  <si>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</si>
  <si>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</si>
  <si>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</si>
  <si>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</si>
  <si>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</si>
  <si>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</si>
  <si>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</si>
  <si>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</si>
  <si>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</si>
  <si>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</si>
  <si>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</si>
  <si>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</si>
  <si>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</si>
  <si>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</si>
  <si>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</si>
  <si>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</si>
  <si>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</si>
  <si>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</si>
  <si>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</si>
  <si>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</si>
  <si>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</si>
  <si>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</si>
  <si>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</si>
  <si>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</si>
  <si>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</si>
  <si>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</si>
  <si>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</si>
  <si>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</si>
  <si>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</si>
  <si>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</si>
  <si>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</si>
  <si>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</si>
  <si>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</si>
  <si>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</si>
  <si>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</si>
  <si>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</si>
  <si>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</si>
  <si>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</si>
  <si>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</si>
  <si>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</si>
  <si>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</si>
  <si>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</si>
  <si>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</si>
  <si>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</si>
  <si>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</si>
  <si>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</si>
  <si>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</si>
  <si>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</si>
  <si>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</si>
  <si>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</si>
  <si>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</si>
  <si>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</si>
  <si>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</si>
  <si>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</si>
  <si>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</si>
  <si>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</si>
  <si>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</si>
  <si>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</si>
  <si>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</si>
  <si>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</si>
  <si>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</si>
  <si>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</si>
  <si>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</si>
  <si>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</si>
  <si>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</si>
  <si>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</si>
  <si>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</si>
  <si>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</si>
  <si>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</si>
  <si>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</si>
  <si>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</si>
  <si>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</si>
  <si>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</si>
  <si>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</si>
  <si>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</si>
  <si>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</si>
  <si>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</si>
  <si>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</si>
  <si>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</si>
  <si>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</si>
  <si>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</si>
  <si>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</si>
  <si>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</si>
  <si>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</si>
  <si>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</si>
  <si>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</si>
  <si>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</si>
  <si>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</si>
  <si>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</si>
  <si>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</si>
  <si>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</si>
  <si>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</si>
  <si>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</si>
  <si>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</si>
  <si>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</si>
  <si>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</si>
  <si>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</si>
  <si>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</si>
  <si>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</si>
  <si>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</si>
  <si>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</si>
  <si>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</si>
  <si>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</si>
  <si>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</si>
  <si>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</si>
  <si>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</si>
  <si>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</si>
  <si>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</si>
  <si>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</si>
  <si>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</si>
  <si>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</si>
  <si>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</si>
  <si>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</si>
  <si>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</si>
  <si>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</si>
  <si>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</si>
  <si>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</si>
  <si>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</si>
  <si>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</si>
  <si>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</si>
  <si>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</si>
  <si>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</si>
  <si>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</si>
  <si>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</si>
  <si>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</si>
  <si>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</si>
  <si>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</si>
  <si>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</si>
  <si>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</si>
  <si>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</si>
  <si>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</si>
  <si>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</si>
  <si>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</si>
  <si>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</si>
  <si>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</si>
  <si>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</si>
  <si>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</si>
  <si>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</si>
  <si>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</si>
  <si>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</si>
  <si>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</si>
  <si>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</si>
  <si>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</si>
  <si>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</si>
  <si>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</si>
  <si>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</si>
  <si>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</si>
  <si>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</si>
  <si>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</si>
  <si>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</si>
  <si>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</si>
  <si>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</si>
  <si>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</si>
  <si>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</si>
  <si>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</si>
  <si>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</si>
  <si>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</si>
  <si>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</si>
  <si>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</si>
  <si>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</si>
  <si>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</si>
  <si>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</si>
  <si>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</si>
  <si>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</si>
  <si>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</si>
  <si>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</si>
  <si>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</si>
  <si>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</si>
  <si>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</si>
  <si>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</si>
  <si>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</si>
  <si>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</si>
  <si>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</si>
  <si>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</si>
  <si>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</si>
  <si>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</si>
  <si>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</si>
  <si>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</si>
  <si>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</si>
  <si>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</si>
  <si>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</si>
  <si>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</si>
  <si>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</si>
  <si>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</si>
  <si>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</si>
  <si>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</si>
  <si>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</si>
  <si>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</si>
  <si>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</si>
  <si>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</si>
  <si>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</si>
  <si>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</si>
  <si>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</si>
  <si>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</si>
  <si>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</si>
  <si>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</si>
  <si>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</si>
  <si>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</si>
  <si>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</si>
  <si>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</si>
  <si>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</si>
  <si>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</si>
  <si>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</si>
  <si>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</si>
  <si>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</si>
  <si>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</si>
  <si>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</si>
  <si>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</si>
  <si>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</si>
  <si>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</si>
  <si>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</si>
  <si>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</si>
  <si>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</si>
  <si>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</si>
  <si>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</si>
  <si>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</si>
  <si>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</si>
  <si>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</si>
  <si>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</si>
  <si>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</si>
  <si>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</si>
  <si>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</si>
  <si>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</si>
  <si>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</si>
  <si>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</si>
  <si>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</si>
  <si>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</si>
  <si>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</si>
  <si>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</si>
  <si>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</si>
  <si>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</si>
  <si>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</si>
  <si>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</si>
  <si>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</si>
  <si>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</si>
  <si>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</si>
  <si>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</si>
  <si>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</si>
  <si>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</si>
  <si>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</si>
  <si>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</si>
  <si>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</si>
  <si>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</si>
  <si>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</si>
  <si>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</si>
  <si>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</si>
  <si>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</si>
  <si>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</si>
  <si>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</si>
  <si>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</si>
  <si>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</si>
  <si>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</si>
  <si>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</si>
  <si>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</si>
  <si>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</si>
  <si>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</si>
  <si>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</si>
  <si>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</si>
  <si>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</si>
  <si>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</si>
  <si>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</si>
  <si>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</si>
  <si>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</si>
  <si>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</si>
  <si>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</si>
  <si>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</si>
  <si>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</si>
  <si>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</si>
  <si>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</si>
  <si>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</si>
  <si>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</si>
  <si>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</si>
  <si>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</si>
  <si>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</si>
  <si>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</si>
  <si>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</si>
  <si>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</si>
  <si>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</si>
  <si>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</si>
  <si>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</si>
  <si>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</si>
  <si>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</si>
  <si>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</si>
  <si>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</si>
  <si>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</si>
  <si>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</si>
  <si>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</si>
  <si>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</si>
  <si>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</si>
  <si>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</si>
  <si>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</si>
  <si>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</si>
  <si>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</si>
  <si>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</si>
  <si>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</si>
  <si>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</si>
  <si>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</si>
  <si>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</si>
  <si>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</si>
  <si>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</si>
  <si>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</si>
  <si>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</si>
  <si>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</si>
  <si>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</si>
  <si>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</si>
  <si>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</si>
  <si>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</si>
  <si>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</si>
  <si>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</si>
  <si>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</si>
  <si>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</si>
  <si>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</si>
  <si>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</si>
  <si>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</si>
  <si>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</si>
  <si>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</si>
  <si>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</si>
  <si>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</si>
  <si>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</si>
  <si>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</si>
  <si>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</si>
  <si>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</si>
  <si>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</si>
  <si>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</si>
  <si>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</si>
  <si>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</si>
  <si>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</si>
  <si>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</si>
  <si>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</si>
  <si>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</si>
  <si>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</si>
  <si>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</si>
  <si>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</si>
  <si>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</si>
  <si>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</si>
  <si>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</si>
  <si>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</si>
  <si>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</si>
  <si>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</si>
  <si>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</si>
  <si>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</si>
  <si>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</si>
  <si>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</si>
  <si>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</si>
  <si>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</si>
  <si>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</si>
  <si>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</si>
  <si>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</si>
  <si>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</si>
  <si>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</si>
  <si>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</si>
  <si>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</si>
  <si>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</si>
  <si>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</si>
  <si>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</si>
  <si>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</si>
  <si>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</si>
  <si>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</si>
  <si>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</si>
  <si>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</si>
  <si>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</si>
  <si>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</si>
  <si>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</si>
  <si>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</si>
  <si>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</si>
  <si>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</si>
  <si>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</si>
  <si>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</si>
  <si>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</si>
  <si>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</si>
  <si>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</si>
  <si>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</si>
  <si>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</si>
  <si>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</si>
  <si>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</si>
  <si>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</si>
  <si>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</si>
  <si>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</si>
  <si>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</si>
  <si>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</si>
  <si>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</si>
  <si>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</si>
  <si>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</si>
  <si>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</si>
  <si>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</si>
  <si>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</si>
  <si>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</si>
  <si>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</si>
  <si>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</si>
  <si>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</si>
  <si>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</si>
  <si>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</si>
  <si>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</si>
  <si>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</si>
  <si>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</si>
  <si>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</si>
  <si>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</si>
  <si>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</si>
  <si>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</si>
  <si>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</si>
  <si>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</si>
  <si>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</si>
  <si>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</si>
  <si>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</si>
  <si>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</si>
  <si>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</si>
  <si>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</si>
  <si>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</si>
  <si>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</si>
  <si>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</si>
  <si>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</si>
  <si>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</si>
  <si>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</si>
  <si>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</si>
  <si>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</si>
  <si>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</si>
  <si>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</si>
  <si>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</si>
  <si>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</si>
  <si>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</si>
  <si>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</si>
  <si>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</si>
  <si>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</si>
  <si>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</si>
  <si>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</si>
  <si>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</si>
  <si>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</si>
  <si>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</si>
  <si>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</si>
  <si>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</si>
  <si>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</si>
  <si>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</si>
  <si>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</si>
  <si>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</si>
  <si>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</si>
  <si>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</si>
  <si>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</si>
  <si>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</si>
  <si>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</si>
  <si>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</si>
  <si>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</si>
  <si>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</si>
  <si>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</si>
  <si>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</si>
  <si>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</si>
  <si>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</si>
  <si>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</si>
  <si>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</si>
  <si>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</si>
  <si>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</si>
  <si>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</si>
  <si>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</si>
  <si>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</si>
  <si>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</si>
  <si>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</si>
  <si>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</si>
  <si>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</si>
  <si>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</si>
  <si>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</si>
  <si>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</si>
  <si>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</si>
  <si>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</si>
  <si>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</si>
  <si>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</si>
  <si>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</si>
  <si>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</si>
  <si>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</si>
  <si>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</si>
  <si>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</si>
  <si>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</si>
  <si>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</si>
  <si>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</si>
  <si>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</si>
  <si>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</si>
  <si>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</si>
  <si>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</si>
  <si>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</si>
  <si>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</si>
  <si>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</si>
  <si>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</si>
  <si>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</si>
  <si>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</si>
  <si>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</si>
  <si>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</si>
  <si>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</si>
  <si>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</si>
  <si>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</si>
  <si>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</si>
  <si>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</si>
  <si>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</si>
  <si>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</si>
  <si>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</si>
  <si>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</si>
  <si>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</si>
  <si>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</si>
  <si>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</si>
  <si>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</si>
  <si>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</si>
  <si>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</si>
  <si>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</si>
  <si>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</si>
  <si>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</si>
  <si>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</si>
  <si>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</si>
  <si>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</si>
  <si>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</si>
  <si>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</si>
  <si>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</si>
  <si>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</si>
  <si>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</si>
  <si>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</si>
  <si>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</si>
  <si>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</si>
  <si>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</si>
  <si>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</si>
  <si>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</si>
  <si>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</si>
  <si>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</si>
  <si>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</si>
  <si>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</si>
  <si>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</si>
  <si>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</si>
  <si>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</si>
  <si>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</si>
  <si>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</si>
  <si>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</si>
  <si>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</si>
  <si>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</si>
  <si>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</si>
  <si>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</si>
  <si>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</si>
  <si>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</si>
  <si>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</si>
  <si>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</si>
  <si>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</si>
  <si>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</si>
  <si>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</si>
  <si>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</si>
  <si>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</si>
  <si>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</si>
  <si>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</si>
  <si>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</si>
  <si>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</si>
  <si>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</si>
  <si>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</si>
  <si>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</si>
  <si>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</si>
  <si>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</si>
  <si>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</si>
  <si>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</si>
  <si>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</si>
  <si>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</si>
  <si>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</si>
  <si>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</si>
  <si>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</si>
  <si>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</si>
  <si>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</si>
  <si>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</si>
  <si>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</si>
  <si>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</si>
  <si>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</si>
  <si>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</si>
  <si>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</si>
  <si>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</si>
  <si>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</si>
  <si>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</si>
  <si>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</si>
  <si>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</si>
  <si>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</si>
  <si>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</si>
  <si>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</si>
  <si>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</si>
  <si>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</si>
  <si>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</si>
  <si>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</si>
  <si>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</si>
  <si>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</si>
  <si>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</si>
  <si>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</si>
  <si>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</si>
  <si>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</si>
  <si>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</si>
  <si>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</si>
  <si>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</si>
  <si>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</si>
  <si>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</si>
  <si>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</si>
  <si>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</si>
  <si>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</si>
  <si>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</si>
  <si>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</si>
  <si>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</si>
  <si>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</si>
  <si>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</si>
  <si>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</si>
  <si>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</si>
  <si>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</si>
  <si>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</si>
  <si>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</si>
  <si>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</si>
  <si>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</si>
  <si>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</si>
  <si>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</si>
  <si>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</si>
  <si>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</si>
  <si>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</si>
  <si>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</si>
  <si>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</si>
  <si>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</si>
  <si>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</si>
  <si>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</si>
  <si>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</si>
  <si>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</si>
  <si>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</si>
  <si>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</si>
  <si>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</si>
  <si>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</si>
  <si>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</si>
  <si>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</si>
  <si>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</si>
  <si>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</si>
  <si>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</si>
  <si>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</si>
  <si>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</si>
  <si>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</si>
  <si>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</si>
  <si>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</si>
  <si>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</si>
  <si>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</si>
  <si>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</si>
  <si>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</si>
  <si>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</si>
  <si>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</si>
  <si>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</si>
  <si>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</si>
  <si>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</si>
  <si>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</si>
  <si>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</si>
  <si>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</si>
  <si>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</si>
  <si>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</si>
  <si>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</si>
  <si>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</si>
  <si>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</si>
  <si>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</si>
  <si>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</si>
  <si>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</si>
  <si>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</si>
  <si>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</si>
  <si>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</si>
  <si>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</si>
  <si>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</si>
  <si>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</si>
  <si>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</si>
  <si>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</si>
  <si>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</si>
  <si>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</si>
  <si>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</si>
  <si>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</si>
  <si>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</si>
  <si>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</si>
  <si>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</si>
  <si>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</si>
  <si>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</si>
  <si>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</si>
  <si>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</si>
  <si>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</si>
  <si>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</si>
  <si>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</si>
  <si>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</si>
  <si>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</si>
  <si>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</si>
  <si>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</si>
  <si>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</si>
  <si>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</si>
  <si>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</si>
  <si>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</si>
  <si>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</si>
  <si>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</si>
  <si>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</si>
  <si>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</si>
  <si>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</si>
  <si>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</si>
  <si>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</si>
  <si>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</si>
  <si>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</si>
  <si>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</si>
  <si>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</si>
  <si>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</si>
  <si>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</si>
  <si>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</si>
  <si>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</si>
  <si>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</si>
  <si>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</si>
  <si>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</si>
  <si>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</si>
  <si>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</si>
  <si>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</si>
  <si>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</si>
  <si>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</si>
  <si>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</si>
  <si>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</si>
  <si>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</si>
  <si>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</si>
  <si>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</si>
  <si>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</si>
  <si>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</si>
  <si>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</si>
  <si>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</si>
  <si>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</si>
  <si>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</si>
  <si>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</si>
  <si>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</si>
  <si>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</si>
  <si>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</si>
  <si>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</si>
  <si>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</si>
  <si>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</si>
  <si>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</si>
  <si>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</si>
  <si>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</si>
  <si>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</si>
  <si>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</si>
  <si>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</si>
  <si>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</si>
  <si>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</si>
  <si>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</si>
  <si>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</si>
  <si>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</si>
  <si>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</si>
  <si>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</si>
  <si>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</si>
  <si>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</si>
  <si>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</si>
  <si>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</si>
  <si>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</si>
  <si>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</si>
  <si>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</si>
  <si>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</si>
  <si>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</si>
  <si>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</si>
  <si>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</si>
  <si>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</si>
  <si>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</si>
  <si>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</si>
  <si>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</si>
  <si>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</si>
  <si>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</si>
  <si>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</si>
  <si>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</si>
  <si>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</si>
  <si>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</si>
  <si>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</si>
  <si>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</si>
  <si>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</si>
  <si>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</si>
  <si>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</si>
  <si>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</si>
  <si>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</si>
  <si>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</si>
  <si>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</si>
  <si>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</si>
  <si>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</si>
  <si>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</si>
  <si>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</si>
  <si>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</si>
  <si>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</si>
  <si>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</si>
  <si>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</si>
  <si>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</si>
  <si>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</si>
  <si>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</si>
  <si>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</si>
  <si>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</si>
  <si>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</si>
  <si>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</si>
  <si>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</si>
  <si>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</si>
  <si>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</si>
  <si>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</si>
  <si>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</si>
  <si>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</si>
  <si>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</si>
  <si>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</si>
  <si>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</si>
  <si>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</si>
  <si>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</si>
  <si>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</si>
  <si>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</si>
  <si>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</si>
  <si>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</si>
  <si>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</si>
  <si>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</si>
  <si>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</si>
  <si>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</si>
  <si>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</si>
  <si>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</si>
  <si>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</si>
  <si>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</si>
  <si>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</si>
  <si>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</si>
  <si>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</si>
  <si>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</si>
  <si>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</si>
  <si>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</si>
  <si>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</si>
  <si>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</si>
  <si>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</si>
  <si>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</si>
  <si>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</si>
  <si>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</si>
  <si>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</si>
  <si>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</si>
  <si>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</si>
  <si>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</si>
  <si>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</si>
  <si>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</si>
  <si>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</si>
  <si>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</si>
  <si>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</si>
  <si>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</si>
  <si>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</si>
  <si>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</si>
  <si>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</si>
  <si>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</si>
  <si>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</si>
  <si>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</si>
  <si>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</si>
  <si>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</si>
  <si>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</si>
  <si>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</si>
  <si>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</si>
  <si>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</si>
  <si>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</si>
  <si>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</si>
  <si>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</si>
  <si>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</si>
  <si>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</si>
  <si>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</si>
  <si>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</si>
  <si>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</si>
  <si>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</si>
  <si>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</si>
  <si>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</si>
  <si>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</si>
  <si>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</si>
  <si>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</si>
  <si>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</si>
  <si>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</si>
  <si>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</si>
  <si>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</si>
  <si>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</si>
  <si>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</si>
  <si>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</si>
  <si>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</si>
  <si>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</si>
  <si>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</si>
  <si>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</si>
  <si>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</si>
  <si>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</si>
  <si>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</si>
  <si>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</si>
  <si>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</si>
  <si>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</si>
  <si>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</si>
  <si>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</si>
  <si>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</si>
  <si>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</si>
  <si>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</si>
  <si>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</si>
  <si>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</si>
  <si>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</si>
  <si>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</si>
  <si>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</si>
  <si>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</si>
  <si>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</si>
  <si>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</si>
  <si>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</si>
  <si>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</si>
  <si>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</si>
  <si>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</si>
  <si>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</si>
  <si>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</si>
  <si>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</si>
  <si>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</si>
  <si>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</si>
  <si>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</si>
  <si>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</si>
  <si>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</si>
  <si>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</si>
  <si>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</si>
  <si>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</si>
  <si>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</si>
  <si>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</si>
  <si>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</si>
  <si>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</si>
  <si>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</si>
  <si>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</si>
  <si>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</si>
  <si>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</si>
  <si>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</si>
  <si>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</si>
  <si>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</si>
  <si>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</si>
  <si>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</si>
  <si>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</si>
  <si>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</si>
  <si>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</si>
  <si>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</si>
  <si>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</si>
  <si>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</si>
  <si>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</si>
  <si>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</si>
  <si>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</si>
  <si>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</si>
  <si>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</si>
  <si>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</si>
  <si>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</si>
  <si>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</si>
  <si>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</si>
  <si>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</si>
  <si>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</si>
  <si>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</si>
  <si>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</si>
  <si>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</si>
  <si>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</si>
  <si>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</si>
  <si>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</si>
  <si>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</si>
  <si>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</si>
  <si>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</si>
  <si>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</si>
  <si>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</si>
  <si>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</si>
  <si>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</si>
  <si>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</si>
  <si>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</si>
  <si>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</si>
  <si>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</si>
  <si>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</si>
  <si>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</si>
  <si>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</si>
  <si>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</si>
  <si>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</si>
  <si>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</si>
  <si>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</si>
  <si>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</si>
  <si>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</si>
  <si>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</si>
  <si>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</si>
  <si>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</si>
  <si>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</si>
  <si>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</si>
  <si>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</si>
  <si>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</si>
  <si>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</si>
  <si>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</si>
  <si>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</si>
  <si>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</si>
  <si>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</si>
  <si>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</si>
  <si>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</si>
  <si>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</si>
  <si>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</si>
  <si>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</si>
  <si>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</si>
  <si>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</si>
  <si>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</si>
  <si>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</si>
  <si>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</si>
  <si>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</si>
  <si>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</si>
  <si>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</si>
  <si>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</si>
  <si>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</si>
  <si>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</si>
  <si>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</si>
  <si>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</si>
  <si>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</si>
  <si>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</si>
  <si>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</si>
  <si>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</si>
  <si>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</si>
  <si>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</si>
  <si>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</si>
  <si>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</si>
  <si>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</si>
  <si>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</si>
  <si>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</si>
  <si>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</si>
  <si>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</si>
  <si>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</si>
  <si>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</si>
  <si>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</si>
  <si>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</si>
  <si>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</si>
  <si>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</si>
  <si>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</si>
  <si>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</si>
  <si>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</si>
  <si>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</si>
  <si>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</si>
  <si>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</si>
  <si>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</si>
  <si>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</si>
  <si>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</si>
  <si>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</si>
  <si>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</si>
  <si>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</si>
  <si>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</si>
  <si>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</si>
  <si>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</si>
  <si>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</si>
  <si>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</si>
  <si>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</si>
  <si>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</si>
  <si>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</si>
  <si>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</si>
  <si>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</si>
  <si>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</si>
  <si>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</si>
  <si>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</si>
  <si>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</si>
  <si>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</si>
  <si>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</si>
  <si>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</si>
  <si>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</si>
  <si>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</si>
  <si>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</si>
  <si>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</si>
  <si>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</si>
  <si>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</si>
  <si>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</si>
  <si>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</si>
  <si>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</si>
  <si>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</si>
  <si>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</si>
  <si>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</si>
  <si>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</si>
  <si>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</si>
  <si>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</si>
  <si>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</si>
  <si>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</si>
  <si>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</si>
  <si>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</si>
  <si>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</si>
  <si>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</si>
  <si>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</si>
  <si>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</si>
  <si>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</si>
  <si>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</si>
  <si>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</si>
  <si>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</si>
  <si>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</si>
  <si>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</si>
  <si>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</si>
  <si>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</si>
  <si>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</si>
  <si>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</si>
  <si>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</si>
  <si>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</si>
  <si>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</si>
  <si>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</si>
  <si>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</si>
  <si>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</si>
  <si>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</si>
  <si>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</si>
  <si>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</si>
  <si>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</si>
  <si>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</si>
  <si>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</si>
  <si>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</si>
  <si>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</si>
  <si>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</si>
  <si>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</si>
  <si>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</si>
  <si>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</si>
  <si>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</si>
  <si>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</si>
  <si>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</si>
  <si>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</si>
  <si>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</si>
  <si>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</si>
  <si>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</si>
  <si>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</si>
  <si>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</si>
  <si>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</si>
  <si>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</si>
  <si>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</si>
  <si>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</si>
  <si>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</si>
  <si>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</si>
  <si>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</si>
  <si>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</si>
  <si>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</si>
  <si>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</si>
  <si>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</si>
  <si>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</si>
  <si>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</si>
  <si>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</si>
  <si>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</si>
  <si>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</si>
  <si>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</si>
  <si>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</si>
  <si>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</si>
  <si>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</si>
  <si>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</si>
  <si>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</si>
  <si>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</si>
  <si>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</si>
  <si>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</si>
  <si>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</si>
  <si>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</si>
  <si>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</si>
  <si>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</si>
  <si>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</si>
  <si>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</si>
  <si>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</si>
  <si>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</si>
  <si>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</si>
  <si>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</si>
  <si>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</si>
  <si>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</si>
  <si>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</si>
  <si>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</si>
  <si>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</si>
  <si>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</si>
  <si>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</si>
  <si>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</si>
  <si>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</si>
  <si>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</si>
  <si>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</si>
  <si>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</si>
  <si>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</si>
  <si>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</si>
  <si>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</si>
  <si>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</si>
  <si>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</si>
  <si>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</si>
  <si>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</si>
  <si>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</si>
  <si>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</si>
  <si>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</si>
  <si>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</si>
  <si>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</si>
  <si>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</si>
  <si>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</si>
  <si>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</si>
  <si>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</si>
  <si>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</si>
  <si>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</si>
  <si>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</si>
  <si>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</si>
  <si>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</si>
  <si>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</si>
  <si>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</si>
  <si>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</si>
  <si>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</si>
  <si>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</si>
  <si>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</si>
  <si>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</si>
  <si>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</si>
  <si>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</si>
  <si>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</si>
  <si>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</si>
  <si>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</si>
  <si>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</si>
  <si>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</si>
  <si>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</si>
  <si>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</si>
  <si>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</si>
  <si>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</si>
  <si>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</si>
  <si>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</si>
  <si>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</si>
  <si>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</si>
  <si>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</si>
  <si>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</si>
  <si>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</si>
  <si>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</si>
  <si>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</si>
  <si>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</si>
  <si>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</si>
  <si>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</si>
  <si>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</si>
  <si>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</si>
  <si>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</si>
  <si>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</si>
  <si>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</si>
  <si>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</si>
  <si>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</si>
  <si>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</si>
  <si>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</si>
  <si>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</si>
  <si>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</si>
  <si>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</si>
  <si>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</si>
  <si>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</si>
  <si>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</si>
  <si>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</si>
  <si>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</si>
  <si>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</si>
  <si>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</si>
  <si>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</si>
  <si>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</si>
  <si>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</si>
  <si>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</si>
  <si>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</si>
  <si>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</si>
  <si>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</si>
  <si>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</si>
  <si>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</si>
  <si>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</si>
  <si>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</si>
  <si>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</si>
  <si>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</si>
  <si>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</si>
  <si>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</si>
  <si>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</si>
  <si>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</si>
  <si>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</si>
  <si>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</si>
  <si>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</si>
  <si>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</si>
  <si>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</si>
  <si>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</si>
  <si>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</si>
  <si>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</si>
  <si>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</si>
  <si>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</si>
  <si>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</si>
  <si>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</si>
  <si>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</si>
  <si>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</si>
  <si>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</si>
  <si>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</si>
  <si>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</si>
  <si>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</si>
  <si>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</si>
  <si>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</si>
  <si>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</si>
  <si>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</si>
  <si>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</si>
  <si>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</si>
  <si>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</si>
  <si>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</si>
  <si>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</si>
  <si>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</si>
  <si>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</si>
  <si>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</si>
  <si>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</si>
  <si>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</si>
  <si>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</si>
  <si>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</si>
  <si>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</si>
  <si>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</si>
  <si>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</si>
  <si>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</si>
  <si>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</si>
  <si>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</si>
  <si>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</si>
  <si>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</si>
  <si>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</si>
  <si>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</si>
  <si>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</si>
  <si>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</si>
  <si>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</si>
  <si>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</si>
  <si>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</si>
  <si>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</si>
  <si>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</si>
  <si>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</si>
  <si>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</si>
  <si>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</si>
  <si>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</si>
  <si>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</si>
  <si>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</si>
  <si>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</si>
  <si>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</si>
  <si>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</si>
  <si>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</si>
  <si>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</si>
  <si>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</si>
  <si>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</si>
  <si>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</si>
  <si>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</si>
  <si>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</si>
  <si>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</si>
  <si>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</si>
  <si>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</si>
  <si>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</si>
  <si>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</si>
  <si>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</si>
  <si>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</si>
  <si>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</si>
  <si>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</si>
  <si>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</si>
  <si>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</si>
  <si>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</si>
  <si>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</si>
  <si>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</si>
  <si>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</si>
  <si>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</si>
  <si>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</si>
  <si>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</si>
  <si>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</si>
  <si>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</si>
  <si>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</si>
  <si>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</si>
  <si>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</si>
  <si>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</si>
  <si>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</si>
  <si>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</si>
  <si>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</si>
  <si>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</si>
  <si>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</si>
  <si>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</si>
  <si>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</si>
  <si>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</si>
  <si>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</si>
  <si>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</si>
  <si>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</si>
  <si>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</si>
  <si>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</si>
  <si>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</si>
  <si>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</si>
  <si>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</si>
  <si>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</si>
  <si>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</si>
  <si>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</si>
  <si>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</si>
  <si>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</si>
  <si>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</si>
  <si>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</si>
  <si>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</si>
  <si>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</si>
  <si>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</si>
  <si>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</si>
  <si>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</si>
  <si>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</si>
  <si>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</si>
  <si>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</si>
  <si>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</si>
  <si>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</si>
  <si>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</si>
  <si>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</si>
  <si>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</si>
  <si>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</si>
  <si>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</si>
  <si>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</si>
  <si>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</si>
  <si>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</si>
  <si>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</si>
  <si>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</si>
  <si>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</si>
  <si>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</si>
  <si>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</si>
  <si>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</si>
  <si>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</si>
  <si>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</si>
  <si>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</si>
  <si>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</si>
  <si>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</si>
  <si>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</si>
  <si>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</si>
  <si>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</si>
  <si>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</si>
  <si>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</si>
  <si>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</si>
  <si>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</si>
  <si>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</si>
  <si>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</si>
  <si>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</si>
  <si>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</si>
  <si>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</si>
  <si>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</si>
  <si>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</si>
  <si>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</si>
  <si>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</si>
  <si>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</si>
  <si>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</si>
  <si>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</si>
  <si>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</si>
  <si>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</si>
  <si>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</si>
  <si>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</si>
  <si>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</si>
  <si>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</si>
  <si>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</si>
  <si>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</si>
  <si>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</si>
  <si>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</si>
  <si>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</si>
  <si>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</si>
  <si>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</si>
  <si>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</si>
  <si>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</si>
  <si>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</si>
  <si>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</si>
  <si>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</si>
  <si>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</si>
  <si>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</si>
  <si>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</si>
  <si>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</si>
  <si>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</si>
  <si>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</si>
  <si>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</si>
  <si>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</si>
  <si>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</si>
  <si>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</si>
  <si>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</si>
  <si>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</si>
  <si>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</si>
  <si>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</si>
  <si>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</si>
  <si>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</si>
  <si>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</si>
  <si>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</si>
  <si>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</si>
  <si>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</si>
  <si>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</si>
  <si>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</si>
  <si>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</si>
  <si>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</si>
  <si>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</si>
  <si>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</si>
  <si>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</si>
  <si>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</si>
  <si>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</si>
  <si>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</si>
  <si>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</si>
  <si>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</si>
  <si>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</si>
  <si>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</si>
  <si>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</si>
  <si>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</si>
  <si>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</si>
  <si>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</si>
  <si>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</si>
  <si>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</si>
  <si>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</si>
  <si>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</si>
  <si>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</si>
  <si>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</si>
  <si>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</si>
  <si>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</si>
  <si>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</si>
  <si>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</si>
  <si>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</si>
  <si>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</si>
  <si>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</si>
  <si>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</si>
  <si>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</si>
  <si>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</si>
  <si>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</si>
  <si>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</si>
  <si>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</si>
  <si>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</si>
  <si>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</si>
  <si>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</si>
  <si>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</si>
  <si>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</si>
  <si>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</si>
  <si>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</si>
  <si>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</si>
  <si>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</si>
  <si>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</si>
  <si>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</si>
  <si>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</si>
  <si>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</si>
  <si>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</si>
  <si>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</si>
  <si>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</si>
  <si>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</si>
  <si>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</si>
  <si>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</si>
  <si>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</si>
  <si>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</si>
  <si>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</si>
  <si>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</si>
  <si>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</si>
  <si>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</si>
  <si>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</si>
  <si>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</si>
  <si>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</si>
  <si>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</si>
  <si>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</si>
  <si>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</si>
  <si>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</si>
  <si>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</si>
  <si>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</si>
  <si>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</si>
  <si>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</si>
  <si>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</si>
  <si>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</si>
  <si>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</si>
  <si>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</si>
  <si>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</si>
  <si>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</si>
  <si>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</si>
  <si>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</si>
  <si>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</si>
  <si>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</si>
  <si>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</si>
  <si>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</si>
  <si>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</si>
  <si>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</si>
  <si>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</si>
  <si>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</si>
  <si>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</si>
  <si>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</si>
  <si>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</si>
  <si>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</si>
  <si>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</si>
  <si>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</si>
  <si>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</si>
  <si>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</si>
  <si>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</si>
  <si>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</si>
  <si>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</si>
  <si>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</si>
  <si>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</si>
  <si>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</si>
  <si>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</si>
  <si>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</si>
  <si>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</si>
  <si>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</si>
  <si>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</si>
  <si>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</si>
  <si>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</si>
  <si>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</si>
  <si>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</si>
  <si>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</si>
  <si>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</si>
  <si>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</si>
  <si>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</si>
  <si>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</si>
  <si>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</si>
  <si>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</si>
  <si>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</si>
  <si>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</si>
  <si>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</si>
  <si>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</si>
  <si>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</si>
  <si>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</si>
  <si>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</si>
  <si>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</si>
  <si>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</si>
  <si>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</si>
  <si>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</si>
  <si>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</si>
  <si>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</si>
  <si>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</si>
  <si>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</si>
  <si>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</si>
  <si>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</si>
  <si>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</si>
  <si>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</si>
  <si>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</si>
  <si>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</si>
  <si>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</si>
  <si>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</si>
  <si>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</si>
  <si>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</si>
  <si>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</si>
  <si>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</si>
  <si>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</si>
  <si>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</si>
  <si>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</si>
  <si>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</si>
  <si>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</si>
  <si>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</si>
  <si>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</si>
  <si>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</si>
  <si>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</si>
  <si>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</si>
  <si>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</si>
  <si>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</si>
  <si>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</si>
  <si>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</si>
  <si>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</si>
  <si>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</si>
  <si>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</si>
  <si>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</si>
  <si>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</si>
  <si>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</si>
  <si>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</si>
  <si>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</si>
  <si>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</si>
  <si>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</si>
  <si>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</si>
  <si>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</si>
  <si>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</si>
  <si>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</si>
  <si>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</si>
  <si>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</si>
  <si>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</si>
  <si>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</si>
  <si>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</si>
  <si>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</si>
  <si>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</si>
  <si>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</si>
  <si>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</si>
  <si>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</si>
  <si>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</si>
  <si>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</si>
  <si>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</si>
  <si>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</si>
  <si>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</si>
  <si>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</si>
  <si>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</si>
  <si>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</si>
  <si>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</si>
  <si>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</si>
  <si>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</si>
  <si>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</si>
  <si>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</si>
  <si>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</si>
  <si>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</si>
  <si>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</si>
  <si>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</si>
  <si>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</si>
  <si>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</si>
  <si>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</si>
  <si>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</si>
  <si>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</si>
  <si>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</si>
  <si>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</si>
  <si>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</si>
  <si>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</si>
  <si>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</si>
  <si>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</si>
  <si>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</si>
  <si>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</si>
  <si>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</si>
  <si>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</si>
  <si>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</si>
  <si>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</si>
  <si>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</si>
  <si>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</si>
  <si>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</si>
  <si>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</si>
  <si>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</si>
  <si>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</si>
  <si>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</si>
  <si>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</si>
  <si>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</si>
  <si>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</si>
  <si>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</si>
  <si>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</si>
  <si>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</si>
  <si>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</si>
  <si>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</si>
  <si>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</si>
  <si>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</si>
  <si>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</si>
  <si>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</si>
  <si>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</si>
  <si>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</si>
  <si>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</si>
  <si>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</si>
  <si>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</si>
  <si>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</si>
  <si>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</si>
  <si>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</si>
  <si>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</si>
  <si>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</si>
  <si>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</si>
  <si>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</si>
  <si>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</si>
  <si>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</si>
  <si>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</si>
  <si>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</si>
  <si>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</si>
  <si>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</si>
  <si>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</si>
  <si>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</si>
  <si>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</si>
  <si>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</si>
  <si>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</si>
  <si>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</si>
  <si>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</si>
  <si>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</si>
  <si>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</si>
  <si>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</si>
  <si>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</si>
  <si>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</si>
  <si>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</si>
  <si>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</si>
  <si>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</si>
  <si>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</si>
  <si>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</si>
  <si>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</si>
  <si>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</si>
  <si>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</si>
  <si>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</si>
  <si>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</si>
  <si>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</si>
  <si>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</si>
  <si>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</si>
  <si>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</si>
  <si>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</si>
  <si>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</si>
  <si>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</si>
  <si>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</si>
  <si>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</si>
  <si>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</si>
  <si>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</si>
  <si>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</si>
  <si>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</si>
  <si>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</si>
  <si>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</si>
  <si>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</si>
  <si>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</si>
  <si>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</si>
  <si>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</si>
  <si>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</si>
  <si>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</si>
  <si>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</si>
  <si>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</si>
  <si>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</si>
  <si>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</si>
  <si>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</si>
  <si>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</si>
  <si>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</si>
  <si>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</si>
  <si>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</si>
  <si>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</si>
  <si>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</si>
  <si>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</si>
  <si>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</si>
  <si>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</si>
  <si>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</si>
  <si>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</si>
  <si>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</si>
  <si>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</si>
  <si>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</si>
  <si>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</si>
  <si>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</si>
  <si>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</si>
  <si>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</si>
  <si>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</si>
  <si>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</si>
  <si>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</si>
  <si>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</si>
  <si>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</si>
  <si>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</si>
  <si>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</si>
  <si>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</si>
  <si>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</si>
  <si>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</si>
  <si>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</si>
  <si>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</si>
  <si>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</si>
  <si>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</si>
  <si>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</si>
  <si>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</si>
  <si>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</si>
  <si>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</si>
  <si>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</si>
  <si>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</si>
  <si>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</si>
  <si>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</si>
  <si>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</si>
  <si>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</si>
  <si>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</si>
  <si>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</si>
  <si>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</si>
  <si>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</si>
  <si>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</si>
  <si>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</si>
  <si>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</si>
  <si>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</si>
  <si>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</si>
  <si>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</si>
  <si>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</si>
  <si>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</si>
  <si>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</si>
  <si>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</si>
  <si>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</si>
  <si>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</si>
  <si>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</si>
  <si>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</si>
  <si>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</si>
  <si>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</si>
  <si>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</si>
  <si>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</si>
  <si>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</si>
  <si>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</si>
  <si>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</si>
  <si>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</si>
  <si>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</si>
  <si>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</si>
  <si>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</si>
  <si>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</si>
  <si>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</si>
  <si>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</si>
  <si>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</si>
  <si>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</si>
  <si>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</si>
  <si>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</si>
  <si>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</si>
  <si>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</si>
  <si>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</si>
  <si>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</si>
  <si>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</si>
  <si>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</si>
  <si>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</si>
  <si>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</si>
  <si>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</si>
  <si>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</si>
  <si>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</si>
  <si>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</si>
  <si>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</si>
  <si>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</si>
  <si>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</si>
  <si>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</si>
  <si>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</si>
  <si>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</si>
  <si>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</si>
  <si>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</si>
  <si>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</si>
  <si>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</si>
  <si>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</si>
  <si>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</si>
  <si>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</si>
  <si>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</si>
  <si>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</si>
  <si>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</si>
  <si>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</si>
  <si>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</si>
  <si>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</si>
  <si>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</si>
  <si>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</si>
  <si>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</si>
  <si>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</si>
  <si>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</si>
  <si>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</si>
  <si>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</si>
  <si>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</si>
  <si>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</si>
  <si>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</si>
  <si>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</si>
  <si>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</si>
  <si>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</si>
  <si>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</si>
  <si>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</si>
  <si>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</si>
  <si>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</si>
  <si>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</si>
  <si>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</si>
  <si>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</si>
  <si>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</si>
  <si>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</si>
  <si>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</si>
  <si>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</si>
  <si>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</si>
  <si>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</si>
  <si>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</si>
  <si>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</si>
  <si>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</si>
  <si>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</si>
  <si>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</si>
  <si>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</si>
  <si>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</si>
  <si>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</si>
  <si>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</si>
  <si>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</si>
  <si>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</si>
  <si>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</si>
  <si>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</si>
  <si>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</si>
  <si>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</si>
  <si>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</si>
  <si>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</si>
  <si>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</si>
  <si>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</si>
  <si>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</si>
  <si>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</si>
  <si>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</si>
  <si>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</si>
  <si>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</si>
  <si>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</si>
  <si>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</si>
  <si>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</si>
  <si>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</si>
  <si>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</si>
  <si>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</si>
  <si>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</si>
  <si>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</si>
  <si>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</si>
  <si>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</si>
  <si>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</si>
  <si>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</si>
  <si>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</si>
  <si>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</si>
  <si>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</si>
  <si>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</si>
  <si>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</si>
  <si>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</si>
  <si>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</si>
  <si>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</si>
  <si>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</si>
  <si>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</si>
  <si>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</si>
  <si>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</si>
  <si>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</si>
  <si>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</si>
  <si>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</si>
  <si>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</si>
  <si>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</si>
  <si>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</si>
  <si>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</si>
  <si>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</si>
  <si>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</si>
  <si>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</si>
  <si>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</si>
  <si>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</si>
  <si>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</si>
  <si>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</si>
  <si>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</si>
  <si>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</si>
  <si>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</si>
  <si>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</si>
  <si>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</si>
  <si>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</si>
  <si>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</si>
  <si>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</si>
  <si>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</si>
  <si>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</si>
  <si>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</si>
  <si>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</si>
  <si>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</si>
  <si>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</si>
  <si>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</si>
  <si>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</si>
  <si>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</si>
  <si>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</si>
  <si>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</si>
  <si>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</si>
  <si>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</si>
  <si>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</si>
  <si>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</si>
  <si>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</si>
  <si>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</si>
  <si>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</si>
  <si>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</si>
  <si>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</si>
  <si>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</si>
  <si>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</si>
  <si>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</si>
  <si>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</si>
  <si>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</si>
  <si>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</si>
  <si>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</si>
  <si>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</si>
  <si>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</si>
  <si>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</si>
  <si>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</si>
  <si>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</si>
  <si>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</si>
  <si>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</si>
  <si>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</si>
  <si>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</si>
  <si>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</si>
  <si>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</si>
  <si>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</si>
  <si>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</si>
  <si>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</si>
  <si>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</si>
  <si>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</si>
  <si>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</si>
  <si>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</si>
  <si>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</si>
  <si>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</si>
  <si>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</si>
  <si>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</si>
  <si>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</si>
  <si>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</si>
  <si>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</si>
  <si>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</si>
  <si>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</si>
  <si>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</si>
  <si>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</si>
  <si>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</si>
  <si>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</si>
  <si>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</si>
  <si>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</si>
  <si>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</si>
  <si>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</si>
  <si>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</si>
  <si>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</si>
  <si>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</si>
  <si>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</si>
  <si>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</si>
  <si>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</si>
  <si>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</si>
  <si>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</si>
  <si>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</si>
  <si>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</si>
  <si>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</si>
  <si>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</si>
  <si>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</si>
  <si>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</si>
  <si>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</si>
  <si>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</si>
  <si>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</si>
  <si>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</si>
  <si>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</si>
  <si>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</si>
  <si>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</si>
  <si>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</si>
  <si>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</si>
  <si>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</si>
  <si>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</si>
  <si>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</si>
  <si>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</si>
  <si>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</si>
  <si>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</si>
  <si>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</si>
  <si>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</si>
  <si>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</si>
  <si>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</si>
  <si>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</si>
  <si>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</si>
  <si>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</si>
  <si>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</si>
  <si>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</si>
  <si>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</si>
  <si>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</si>
  <si>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</si>
  <si>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</si>
  <si>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</si>
  <si>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</si>
  <si>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</si>
  <si>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</si>
  <si>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</si>
  <si>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</si>
  <si>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</si>
  <si>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</si>
  <si>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</si>
  <si>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</si>
  <si>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</si>
  <si>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</si>
  <si>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</si>
  <si>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</si>
  <si>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</si>
  <si>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</si>
  <si>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</si>
  <si>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</si>
  <si>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</si>
  <si>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</si>
  <si>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</si>
  <si>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</si>
  <si>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</si>
  <si>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</si>
  <si>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</si>
  <si>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</si>
  <si>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</si>
  <si>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</si>
  <si>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</si>
  <si>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</si>
  <si>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</si>
  <si>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</si>
  <si>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</si>
  <si>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</si>
  <si>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</si>
  <si>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</si>
  <si>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</si>
  <si>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</si>
  <si>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</si>
  <si>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</si>
  <si>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</si>
  <si>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</si>
  <si>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</si>
  <si>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</si>
  <si>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</si>
  <si>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</si>
  <si>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</si>
  <si>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</si>
  <si>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</si>
  <si>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</si>
  <si>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</si>
  <si>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</si>
  <si>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</si>
  <si>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</si>
  <si>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</si>
  <si>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</si>
  <si>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</si>
  <si>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</si>
  <si>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</si>
  <si>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</si>
  <si>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</si>
  <si>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</si>
  <si>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</si>
  <si>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</si>
  <si>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</si>
  <si>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</si>
  <si>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</si>
  <si>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</si>
  <si>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</si>
  <si>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</si>
  <si>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</si>
  <si>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</si>
  <si>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</si>
  <si>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</si>
  <si>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</si>
  <si>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</si>
  <si>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</si>
  <si>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</si>
  <si>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</si>
  <si>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</si>
  <si>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</si>
  <si>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</si>
  <si>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</si>
  <si>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</si>
  <si>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</si>
  <si>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</si>
  <si>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</si>
  <si>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</si>
  <si>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</si>
  <si>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</si>
  <si>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</si>
  <si>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</si>
  <si>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</si>
  <si>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</si>
  <si>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</si>
  <si>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</si>
  <si>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</si>
  <si>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</si>
  <si>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</si>
  <si>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</si>
  <si>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</si>
  <si>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</si>
  <si>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</si>
  <si>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</si>
  <si>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</si>
  <si>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</si>
  <si>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</si>
  <si>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</si>
  <si>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</si>
  <si>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</si>
  <si>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</si>
  <si>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</si>
  <si>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</si>
  <si>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</si>
  <si>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</si>
  <si>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</si>
  <si>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</si>
  <si>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</si>
  <si>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</si>
  <si>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</si>
  <si>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</si>
  <si>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</si>
  <si>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</si>
  <si>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</si>
  <si>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</si>
  <si>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</si>
  <si>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</si>
  <si>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</si>
  <si>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</si>
  <si>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</si>
  <si>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</si>
  <si>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</si>
  <si>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</si>
  <si>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</si>
  <si>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</si>
  <si>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</si>
  <si>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</si>
  <si>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</si>
  <si>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</si>
  <si>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</si>
  <si>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</si>
  <si>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</si>
  <si>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</si>
  <si>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</si>
  <si>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</si>
  <si>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</si>
  <si>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</si>
  <si>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</si>
  <si>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</si>
  <si>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</si>
  <si>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</si>
  <si>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</si>
  <si>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</si>
  <si>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</si>
  <si>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</si>
  <si>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</si>
  <si>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</si>
  <si>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</si>
  <si>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</si>
  <si>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</si>
  <si>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</si>
  <si>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</si>
  <si>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</si>
  <si>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</si>
  <si>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</si>
  <si>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</si>
  <si>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</si>
  <si>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</si>
  <si>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</si>
  <si>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</si>
  <si>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</si>
  <si>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</si>
  <si>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</si>
  <si>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</si>
  <si>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</si>
  <si>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</si>
  <si>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</si>
  <si>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</si>
  <si>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</si>
  <si>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</si>
  <si>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</si>
  <si>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</si>
  <si>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</si>
  <si>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</si>
  <si>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</si>
  <si>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</si>
  <si>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</si>
  <si>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</si>
  <si>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</si>
  <si>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</si>
  <si>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</si>
  <si>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</si>
  <si>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</si>
  <si>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</si>
  <si>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</si>
  <si>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</si>
  <si>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</si>
  <si>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</si>
  <si>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</si>
  <si>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</si>
  <si>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</si>
  <si>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</si>
  <si>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</si>
  <si>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</si>
  <si>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</si>
  <si>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</si>
  <si>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</si>
  <si>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</si>
  <si>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</si>
  <si>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</si>
  <si>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</si>
  <si>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</si>
  <si>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</si>
  <si>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</si>
  <si>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</si>
  <si>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</si>
  <si>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</si>
  <si>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</si>
  <si>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</si>
  <si>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</si>
  <si>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</si>
  <si>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</si>
  <si>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</si>
  <si>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</si>
  <si>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</si>
  <si>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</si>
  <si>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</si>
  <si>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</si>
  <si>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</si>
  <si>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</si>
  <si>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</si>
  <si>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</si>
  <si>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</si>
  <si>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</si>
  <si>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</si>
  <si>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</si>
  <si>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</si>
  <si>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</si>
  <si>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</si>
  <si>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</si>
  <si>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</si>
  <si>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</si>
  <si>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</si>
  <si>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</si>
  <si>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</si>
  <si>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</si>
  <si>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</si>
  <si>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</si>
  <si>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</si>
  <si>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</si>
  <si>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</si>
  <si>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</si>
  <si>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</si>
  <si>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</si>
  <si>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</si>
  <si>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</si>
  <si>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</si>
  <si>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</si>
  <si>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</si>
  <si>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</si>
  <si>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</si>
  <si>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</si>
  <si>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</si>
  <si>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</si>
  <si>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</si>
  <si>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</si>
  <si>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</si>
  <si>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</si>
  <si>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</si>
  <si>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</si>
  <si>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</si>
  <si>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</si>
  <si>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</si>
  <si>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</si>
  <si>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</si>
  <si>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</si>
  <si>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</si>
  <si>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</si>
  <si>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</si>
  <si>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</si>
  <si>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</si>
  <si>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</si>
  <si>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</si>
  <si>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</si>
  <si>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</si>
  <si>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</si>
  <si>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</si>
  <si>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</si>
  <si>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</si>
  <si>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</si>
  <si>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</si>
  <si>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</si>
  <si>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</si>
  <si>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</si>
  <si>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</si>
  <si>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</si>
  <si>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</si>
  <si>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</si>
  <si>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</si>
  <si>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</si>
  <si>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</si>
  <si>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</si>
  <si>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</si>
  <si>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</si>
  <si>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</si>
  <si>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</si>
  <si>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</si>
  <si>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</si>
  <si>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</si>
  <si>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</si>
  <si>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</si>
  <si>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</si>
  <si>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</si>
  <si>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</si>
  <si>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</si>
  <si>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</si>
  <si>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</si>
  <si>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</si>
  <si>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</si>
  <si>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</si>
  <si>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</si>
  <si>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</si>
  <si>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</si>
  <si>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</si>
  <si>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</si>
  <si>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</si>
  <si>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</si>
  <si>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</si>
  <si>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</si>
  <si>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</si>
  <si>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</si>
  <si>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</si>
  <si>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</si>
  <si>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</si>
  <si>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</si>
  <si>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</si>
  <si>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</si>
  <si>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</si>
  <si>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</si>
  <si>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</si>
  <si>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</si>
  <si>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</si>
  <si>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</si>
  <si>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</si>
  <si>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</si>
  <si>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</si>
  <si>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</si>
  <si>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</si>
  <si>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</si>
  <si>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</si>
  <si>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</si>
  <si>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</si>
  <si>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</si>
  <si>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</si>
  <si>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</si>
  <si>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</si>
  <si>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</si>
  <si>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</si>
  <si>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</si>
  <si>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</si>
  <si>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</si>
  <si>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</si>
  <si>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</si>
  <si>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</si>
  <si>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</si>
  <si>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</si>
  <si>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</si>
  <si>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</si>
  <si>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</si>
  <si>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</si>
  <si>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</si>
  <si>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</si>
  <si>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</si>
  <si>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</si>
  <si>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</si>
  <si>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</si>
  <si>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</si>
  <si>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</si>
  <si>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</si>
  <si>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</si>
  <si>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</si>
  <si>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</si>
  <si>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</si>
  <si>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</si>
  <si>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</si>
  <si>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</si>
  <si>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</si>
  <si>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</si>
  <si>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</si>
  <si>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</si>
  <si>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</si>
  <si>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</si>
  <si>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</si>
  <si>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</si>
  <si>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</si>
  <si>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</si>
  <si>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</si>
  <si>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</si>
  <si>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</si>
  <si>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</si>
  <si>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</si>
  <si>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</si>
  <si>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</si>
  <si>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</si>
  <si>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</si>
  <si>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</si>
  <si>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</si>
  <si>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</si>
  <si>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</si>
  <si>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</si>
  <si>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</si>
  <si>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</si>
  <si>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</si>
  <si>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</si>
  <si>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</si>
  <si>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</si>
  <si>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</si>
  <si>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</si>
  <si>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</si>
  <si>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</si>
  <si>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</si>
  <si>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</si>
  <si>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</si>
  <si>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</si>
  <si>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</si>
  <si>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</si>
  <si>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</si>
  <si>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</si>
  <si>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</si>
  <si>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</si>
  <si>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</si>
  <si>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</si>
  <si>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</si>
  <si>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</si>
  <si>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</si>
  <si>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</si>
  <si>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</si>
  <si>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</si>
  <si>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</si>
  <si>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</si>
  <si>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</si>
  <si>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</si>
  <si>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</si>
  <si>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</si>
  <si>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</si>
  <si>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</si>
  <si>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</si>
  <si>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</si>
  <si>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</si>
  <si>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</si>
  <si>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</si>
  <si>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</si>
  <si>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</si>
  <si>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</si>
  <si>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</si>
  <si>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</si>
  <si>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</si>
  <si>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</si>
  <si>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</si>
  <si>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</si>
  <si>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</si>
  <si>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</si>
  <si>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</si>
  <si>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</si>
  <si>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</si>
  <si>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</si>
  <si>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</si>
  <si>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</si>
  <si>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</si>
  <si>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</si>
  <si>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</si>
  <si>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</si>
  <si>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</si>
  <si>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</si>
  <si>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</si>
  <si>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</si>
  <si>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</si>
  <si>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</si>
  <si>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</si>
  <si>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</si>
  <si>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</si>
  <si>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</si>
  <si>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</si>
  <si>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</si>
  <si>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</si>
  <si>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</si>
  <si>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</si>
  <si>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</si>
  <si>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</si>
  <si>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</si>
  <si>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</si>
  <si>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</si>
  <si>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</si>
  <si>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</si>
  <si>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</si>
  <si>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</si>
  <si>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</si>
  <si>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</si>
  <si>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</si>
  <si>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</si>
  <si>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</si>
  <si>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</si>
  <si>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</si>
  <si>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</si>
  <si>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</si>
  <si>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</si>
  <si>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</si>
  <si>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</si>
  <si>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</si>
  <si>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</si>
  <si>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</si>
  <si>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</si>
  <si>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</si>
  <si>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</si>
  <si>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</si>
  <si>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</si>
  <si>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</si>
  <si>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</si>
  <si>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</si>
  <si>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</si>
  <si>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</si>
  <si>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</si>
  <si>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</si>
  <si>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</si>
  <si>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</si>
  <si>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</si>
  <si>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</si>
  <si>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</si>
  <si>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</si>
  <si>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</si>
  <si>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</si>
  <si>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</si>
  <si>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</si>
  <si>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</si>
  <si>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</si>
  <si>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</si>
  <si>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</si>
  <si>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</si>
  <si>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</si>
  <si>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</si>
  <si>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</si>
  <si>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</si>
  <si>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</si>
  <si>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</si>
  <si>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</si>
  <si>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</si>
  <si>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</si>
  <si>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</si>
  <si>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</si>
  <si>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</si>
  <si>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</si>
  <si>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</si>
  <si>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</si>
  <si>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</si>
  <si>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</si>
  <si>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</si>
  <si>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</si>
  <si>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</si>
  <si>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</si>
  <si>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</si>
  <si>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</si>
  <si>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</si>
  <si>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</si>
  <si>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</si>
  <si>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</si>
  <si>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</si>
  <si>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</si>
  <si>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</si>
  <si>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</si>
  <si>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</si>
  <si>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</si>
  <si>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</si>
  <si>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</si>
  <si>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</si>
  <si>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</si>
  <si>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</si>
  <si>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</si>
  <si>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</si>
  <si>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</si>
  <si>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</si>
  <si>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</si>
  <si>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</si>
  <si>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</si>
  <si>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</si>
  <si>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</si>
  <si>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</si>
  <si>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</si>
  <si>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</si>
  <si>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</si>
  <si>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</si>
  <si>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</si>
  <si>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</si>
  <si>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</si>
  <si>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</si>
  <si>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</si>
  <si>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</si>
  <si>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</si>
  <si>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</si>
  <si>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</si>
  <si>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</si>
  <si>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</si>
  <si>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</si>
  <si>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</si>
  <si>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</si>
  <si>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</si>
  <si>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</si>
  <si>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</si>
  <si>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</si>
  <si>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</si>
  <si>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</si>
  <si>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</si>
  <si>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</si>
  <si>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</si>
  <si>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</si>
  <si>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</si>
  <si>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</si>
  <si>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</si>
  <si>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</si>
  <si>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</si>
  <si>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</si>
  <si>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</si>
  <si>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</si>
  <si>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</si>
  <si>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</si>
  <si>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</si>
  <si>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</si>
  <si>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</si>
  <si>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</si>
  <si>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</si>
  <si>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</si>
  <si>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</si>
  <si>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</si>
  <si>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</si>
  <si>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</si>
  <si>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</si>
  <si>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</si>
  <si>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</si>
  <si>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</si>
  <si>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</si>
  <si>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</si>
  <si>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</si>
  <si>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</si>
  <si>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</si>
  <si>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</si>
  <si>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</si>
  <si>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</si>
  <si>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</si>
  <si>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</si>
  <si>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</si>
  <si>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</si>
  <si>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</si>
  <si>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</si>
  <si>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</si>
  <si>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</si>
  <si>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</si>
  <si>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</si>
  <si>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</si>
  <si>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</si>
  <si>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</si>
  <si>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</si>
  <si>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</si>
  <si>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</si>
  <si>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</si>
  <si>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</si>
  <si>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</si>
  <si>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</si>
  <si>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</si>
  <si>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</si>
  <si>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</si>
  <si>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</si>
  <si>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</si>
  <si>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</si>
  <si>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</si>
  <si>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</si>
  <si>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</si>
  <si>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</si>
  <si>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</si>
  <si>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</si>
  <si>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</si>
  <si>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</si>
  <si>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</si>
  <si>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</si>
  <si>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</si>
  <si>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</si>
  <si>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</si>
  <si>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</si>
  <si>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</si>
  <si>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</si>
  <si>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</si>
  <si>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</si>
  <si>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</si>
  <si>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</si>
  <si>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</si>
  <si>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</si>
  <si>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</si>
  <si>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</si>
  <si>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</si>
  <si>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</si>
  <si>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</si>
  <si>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</si>
  <si>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</si>
  <si>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</si>
  <si>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</si>
  <si>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</si>
  <si>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</si>
  <si>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</si>
  <si>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</si>
  <si>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</si>
  <si>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</si>
  <si>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</si>
  <si>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</si>
  <si>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</si>
  <si>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</si>
  <si>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</si>
  <si>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</si>
  <si>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</si>
  <si>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</si>
  <si>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</si>
  <si>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</si>
  <si>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</si>
  <si>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</si>
  <si>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</si>
  <si>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</si>
  <si>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</si>
  <si>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</si>
  <si>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</si>
  <si>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</si>
  <si>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</si>
  <si>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</si>
  <si>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</si>
  <si>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</si>
  <si>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</si>
  <si>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</si>
  <si>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</si>
  <si>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</si>
  <si>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</si>
  <si>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</si>
  <si>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</si>
  <si>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</si>
  <si>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</si>
  <si>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</si>
  <si>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</si>
  <si>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</si>
  <si>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</si>
  <si>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</si>
  <si>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</si>
  <si>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</si>
  <si>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</si>
  <si>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</si>
  <si>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</si>
  <si>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</si>
  <si>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</si>
  <si>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</si>
  <si>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</si>
  <si>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</si>
  <si>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</si>
  <si>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</si>
  <si>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</si>
  <si>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</si>
  <si>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</si>
  <si>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</si>
  <si>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</si>
  <si>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</si>
  <si>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</si>
  <si>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</si>
  <si>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</si>
  <si>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</si>
  <si>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</si>
  <si>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</si>
  <si>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</si>
  <si>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</si>
  <si>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</si>
  <si>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</si>
  <si>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</si>
  <si>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</si>
  <si>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</si>
  <si>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</si>
  <si>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</si>
  <si>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</si>
  <si>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</si>
  <si>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</si>
  <si>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</si>
  <si>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</si>
  <si>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</si>
  <si>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</si>
  <si>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</si>
  <si>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</si>
  <si>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</si>
  <si>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</si>
  <si>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</si>
  <si>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</si>
  <si>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</si>
  <si>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</si>
  <si>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</si>
  <si>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</si>
  <si>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</si>
  <si>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</si>
  <si>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</si>
  <si>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</si>
  <si>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</si>
  <si>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</si>
  <si>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</si>
  <si>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</si>
  <si>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</si>
  <si>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</si>
  <si>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</si>
  <si>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</si>
  <si>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</si>
  <si>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</si>
  <si>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</si>
  <si>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</si>
  <si>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</si>
  <si>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</si>
  <si>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</si>
  <si>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</si>
  <si>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</si>
  <si>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</si>
  <si>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</si>
  <si>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</si>
  <si>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</si>
  <si>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</si>
  <si>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</si>
  <si>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</si>
  <si>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</si>
  <si>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</si>
  <si>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</si>
  <si>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</si>
  <si>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</si>
  <si>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</si>
  <si>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</si>
  <si>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</si>
  <si>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</si>
  <si>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</si>
  <si>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</si>
  <si>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</si>
  <si>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</si>
  <si>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</si>
  <si>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</si>
  <si>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</si>
  <si>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</si>
  <si>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</si>
  <si>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</si>
  <si>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</si>
  <si>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</si>
  <si>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</si>
  <si>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</si>
  <si>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</si>
  <si>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</si>
  <si>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</si>
  <si>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</si>
  <si>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</si>
  <si>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</si>
  <si>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</si>
  <si>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</si>
  <si>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</si>
  <si>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</si>
  <si>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</si>
  <si>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</si>
  <si>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</si>
  <si>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</si>
  <si>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</si>
  <si>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</si>
  <si>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</si>
  <si>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</si>
  <si>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</si>
  <si>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</si>
  <si>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</si>
  <si>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</si>
  <si>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</si>
  <si>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</si>
  <si>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</si>
  <si>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</si>
  <si>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</si>
  <si>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</si>
  <si>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</si>
  <si>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</si>
  <si>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</si>
  <si>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</si>
  <si>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</si>
  <si>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</si>
  <si>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</si>
  <si>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</si>
  <si>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</si>
  <si>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</si>
  <si>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</si>
  <si>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</si>
  <si>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</si>
  <si>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</si>
  <si>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</si>
  <si>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</si>
  <si>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</si>
  <si>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</si>
  <si>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</si>
  <si>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</si>
  <si>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</si>
  <si>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</si>
  <si>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</si>
  <si>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</si>
  <si>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</si>
  <si>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</si>
  <si>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</si>
  <si>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</si>
  <si>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</si>
  <si>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</si>
  <si>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</si>
  <si>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</si>
  <si>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</si>
  <si>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</si>
  <si>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</si>
  <si>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</si>
  <si>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</si>
  <si>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</si>
  <si>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</si>
  <si>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</si>
  <si>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</si>
  <si>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</si>
  <si>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</si>
  <si>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</si>
  <si>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</si>
  <si>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</si>
  <si>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</si>
  <si>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</si>
  <si>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</si>
  <si>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</si>
  <si>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</si>
  <si>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</si>
  <si>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</si>
  <si>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</si>
  <si>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</si>
  <si>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</si>
  <si>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</si>
  <si>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</si>
  <si>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</si>
  <si>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</si>
  <si>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</si>
  <si>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</si>
  <si>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</si>
  <si>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</si>
  <si>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</si>
  <si>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</si>
  <si>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</si>
  <si>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</si>
  <si>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</si>
  <si>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</si>
  <si>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</si>
  <si>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</si>
  <si>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</si>
  <si>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</si>
  <si>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</si>
  <si>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</si>
  <si>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</si>
  <si>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</si>
  <si>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</si>
  <si>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</si>
  <si>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</si>
  <si>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</si>
  <si>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</si>
  <si>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</si>
  <si>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</si>
  <si>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</si>
  <si>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</si>
  <si>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</si>
  <si>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</si>
  <si>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</si>
  <si>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</si>
  <si>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</si>
  <si>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</si>
  <si>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</si>
  <si>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</si>
  <si>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</si>
  <si>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</si>
  <si>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</si>
  <si>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</si>
  <si>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</si>
  <si>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</si>
  <si>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</si>
  <si>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</si>
  <si>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</si>
  <si>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</si>
  <si>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</si>
  <si>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</si>
  <si>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</si>
  <si>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</si>
  <si>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</si>
  <si>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</si>
  <si>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</si>
  <si>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</si>
  <si>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</si>
  <si>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</si>
  <si>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</si>
  <si>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</si>
  <si>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</si>
  <si>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</si>
  <si>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</si>
  <si>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</si>
  <si>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</si>
  <si>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</si>
  <si>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</si>
  <si>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</si>
  <si>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</si>
  <si>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</si>
  <si>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</si>
  <si>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</si>
  <si>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</si>
  <si>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</si>
  <si>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</si>
  <si>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</si>
  <si>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</si>
  <si>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</si>
  <si>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</si>
  <si>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</si>
  <si>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</si>
  <si>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</si>
  <si>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</si>
  <si>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</si>
  <si>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</si>
  <si>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</si>
  <si>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</si>
  <si>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</si>
  <si>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</si>
  <si>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</si>
  <si>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</si>
  <si>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</si>
  <si>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</si>
  <si>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</si>
  <si>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</si>
  <si>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</si>
  <si>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</si>
  <si>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</si>
  <si>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</si>
  <si>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</si>
  <si>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</si>
  <si>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</si>
  <si>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</si>
  <si>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</si>
  <si>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</si>
  <si>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</si>
  <si>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</si>
  <si>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</si>
  <si>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</si>
  <si>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</si>
  <si>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</si>
  <si>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</si>
  <si>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</si>
  <si>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</si>
  <si>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</si>
  <si>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</si>
  <si>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</si>
  <si>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</si>
  <si>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</si>
  <si>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</si>
  <si>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</si>
  <si>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</si>
  <si>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</si>
  <si>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</si>
  <si>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</si>
  <si>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</si>
  <si>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</si>
  <si>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</si>
  <si>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</si>
  <si>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</si>
  <si>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</si>
  <si>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</si>
  <si>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</si>
  <si>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</si>
  <si>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</si>
  <si>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</si>
  <si>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</si>
  <si>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</si>
  <si>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</si>
  <si>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</si>
  <si>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</si>
  <si>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</si>
  <si>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</si>
  <si>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</si>
  <si>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</si>
  <si>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</si>
  <si>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</si>
  <si>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</si>
  <si>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</si>
  <si>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</si>
  <si>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</si>
  <si>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</si>
  <si>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</si>
  <si>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</si>
  <si>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</si>
  <si>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</si>
  <si>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</si>
  <si>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</si>
  <si>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</si>
  <si>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</si>
  <si>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</si>
  <si>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</si>
  <si>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</si>
  <si>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</si>
  <si>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</si>
  <si>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</si>
  <si>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</si>
  <si>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</si>
  <si>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</si>
  <si>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</si>
  <si>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</si>
  <si>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</si>
  <si>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</si>
  <si>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</si>
  <si>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</si>
  <si>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</si>
  <si>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</si>
  <si>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</si>
  <si>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</si>
  <si>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</si>
  <si>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</si>
  <si>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</si>
  <si>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</si>
  <si>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</si>
  <si>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</si>
  <si>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</si>
  <si>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</si>
  <si>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</si>
  <si>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</si>
  <si>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</si>
  <si>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</si>
  <si>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</si>
  <si>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</si>
  <si>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</si>
  <si>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</si>
  <si>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</si>
  <si>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</si>
  <si>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</si>
  <si>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</si>
  <si>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</si>
  <si>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</si>
  <si>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</si>
  <si>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</si>
  <si>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</si>
  <si>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</si>
  <si>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</si>
  <si>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</si>
  <si>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</si>
  <si>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</si>
  <si>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</si>
  <si>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</si>
  <si>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</si>
  <si>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</si>
  <si>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</si>
  <si>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</si>
  <si>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</si>
  <si>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</si>
  <si>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</si>
  <si>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</si>
  <si>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</si>
  <si>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</si>
  <si>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</si>
  <si>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</si>
  <si>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</si>
  <si>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</si>
  <si>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</si>
  <si>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</si>
  <si>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</si>
  <si>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</si>
  <si>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</si>
  <si>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</si>
  <si>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</si>
  <si>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</si>
  <si>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</si>
  <si>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</si>
  <si>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</si>
  <si>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</si>
  <si>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</si>
  <si>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</si>
  <si>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</si>
  <si>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</si>
  <si>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</si>
  <si>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</si>
  <si>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</si>
  <si>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</si>
  <si>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</si>
  <si>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</si>
  <si>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</si>
  <si>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</si>
  <si>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</si>
  <si>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</si>
  <si>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</si>
  <si>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</si>
  <si>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</si>
  <si>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</si>
  <si>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</si>
  <si>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</si>
  <si>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</si>
  <si>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</si>
  <si>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</si>
  <si>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</si>
  <si>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</si>
  <si>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</si>
  <si>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</si>
  <si>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</si>
  <si>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</si>
  <si>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</si>
  <si>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</si>
  <si>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</si>
  <si>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</si>
  <si>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</si>
  <si>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</si>
  <si>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</si>
  <si>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</si>
  <si>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</si>
  <si>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</si>
  <si>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</si>
  <si>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</si>
  <si>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</si>
  <si>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</si>
  <si>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</si>
  <si>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</si>
  <si>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</si>
  <si>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</si>
  <si>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</si>
  <si>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</si>
  <si>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</si>
  <si>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</si>
  <si>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</si>
  <si>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</si>
  <si>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</si>
  <si>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</si>
  <si>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</si>
  <si>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</si>
  <si>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</si>
  <si>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</si>
  <si>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</si>
  <si>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</si>
  <si>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</si>
  <si>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</si>
  <si>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</si>
  <si>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</si>
  <si>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</si>
  <si>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</si>
  <si>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</si>
  <si>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</si>
  <si>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</si>
  <si>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</si>
  <si>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</si>
  <si>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</si>
  <si>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</si>
  <si>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</si>
  <si>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</si>
  <si>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</si>
  <si>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</si>
  <si>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</si>
  <si>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</si>
  <si>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</si>
  <si>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</si>
  <si>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</si>
  <si>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</si>
  <si>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</si>
  <si>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</si>
  <si>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</si>
  <si>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</si>
  <si>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</si>
  <si>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</si>
  <si>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</si>
  <si>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</si>
  <si>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</si>
  <si>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</si>
  <si>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</si>
  <si>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</si>
  <si>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</si>
  <si>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</si>
  <si>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</si>
  <si>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</si>
  <si>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</si>
  <si>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</si>
  <si>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</si>
  <si>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</si>
  <si>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</si>
  <si>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</si>
  <si>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</si>
  <si>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</si>
  <si>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</si>
  <si>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</si>
  <si>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</si>
  <si>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</si>
  <si>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</si>
  <si>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</si>
  <si>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</si>
  <si>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</si>
  <si>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</si>
  <si>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</si>
  <si>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</si>
  <si>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</si>
  <si>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</si>
  <si>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</si>
  <si>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</si>
  <si>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</si>
  <si>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</si>
  <si>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</si>
  <si>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</si>
  <si>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</si>
  <si>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</si>
  <si>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</si>
  <si>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</si>
  <si>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</si>
  <si>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</si>
  <si>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</si>
  <si>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</si>
  <si>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</si>
  <si>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</si>
  <si>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</si>
  <si>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</si>
  <si>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</si>
  <si>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</si>
  <si>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</si>
  <si>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</si>
  <si>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</si>
  <si>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</si>
  <si>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</si>
  <si>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</si>
  <si>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</si>
  <si>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</si>
  <si>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</si>
  <si>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</si>
  <si>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</si>
  <si>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</si>
  <si>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</si>
  <si>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</si>
  <si>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</si>
  <si>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</si>
  <si>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</si>
  <si>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</si>
  <si>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</si>
  <si>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</si>
  <si>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</si>
  <si>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</si>
  <si>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</si>
  <si>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</si>
  <si>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</si>
  <si>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</si>
  <si>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</si>
  <si>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</si>
  <si>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</si>
  <si>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</si>
  <si>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</si>
  <si>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</si>
  <si>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</si>
  <si>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</si>
  <si>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</si>
  <si>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</si>
  <si>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</si>
  <si>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</si>
  <si>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</si>
  <si>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</si>
  <si>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</si>
  <si>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</si>
  <si>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</si>
  <si>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</si>
  <si>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</si>
  <si>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</si>
  <si>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</si>
  <si>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</si>
  <si>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</si>
  <si>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</si>
  <si>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</si>
  <si>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</si>
  <si>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</si>
  <si>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</si>
  <si>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</si>
  <si>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</si>
  <si>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</si>
  <si>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</si>
  <si>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</si>
  <si>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</si>
  <si>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</si>
  <si>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</si>
  <si>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</si>
  <si>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</si>
  <si>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</si>
  <si>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</si>
  <si>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</si>
  <si>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</si>
  <si>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</si>
  <si>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</si>
  <si>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</si>
  <si>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</si>
  <si>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</si>
  <si>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</si>
  <si>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</si>
  <si>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</si>
  <si>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</si>
  <si>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</si>
  <si>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</si>
  <si>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</si>
  <si>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</si>
  <si>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</si>
  <si>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</si>
  <si>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</si>
  <si>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</si>
  <si>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</si>
  <si>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</si>
  <si>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</si>
  <si>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</si>
  <si>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</si>
  <si>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</si>
  <si>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</si>
  <si>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</si>
  <si>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</si>
  <si>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</si>
  <si>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</si>
  <si>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</si>
  <si>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</si>
  <si>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</si>
  <si>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</si>
  <si>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</si>
  <si>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</si>
  <si>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</si>
  <si>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</si>
  <si>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</si>
  <si>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</si>
  <si>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</si>
  <si>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</si>
  <si>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</si>
  <si>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</si>
  <si>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</si>
  <si>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</si>
  <si>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</si>
  <si>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</si>
  <si>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</si>
  <si>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</si>
  <si>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</si>
  <si>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</si>
  <si>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</si>
  <si>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</si>
  <si>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</si>
  <si>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</si>
  <si>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</si>
  <si>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</si>
  <si>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</si>
  <si>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</si>
  <si>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</si>
  <si>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</si>
  <si>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</si>
  <si>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</si>
  <si>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</si>
  <si>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</si>
  <si>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</si>
  <si>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</si>
  <si>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</si>
  <si>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</si>
  <si>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</si>
  <si>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</si>
  <si>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</si>
  <si>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</si>
  <si>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</si>
  <si>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</si>
  <si>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</si>
  <si>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</si>
  <si>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</si>
  <si>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</si>
  <si>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</si>
  <si>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</si>
  <si>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</si>
  <si>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</si>
  <si>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</si>
  <si>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</si>
  <si>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</si>
  <si>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</si>
  <si>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</si>
  <si>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</si>
  <si>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</si>
  <si>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</si>
  <si>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</si>
  <si>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</si>
  <si>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</si>
  <si>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</si>
  <si>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</si>
  <si>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</si>
  <si>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</si>
  <si>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</si>
  <si>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</si>
  <si>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</si>
  <si>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</si>
  <si>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</si>
  <si>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</si>
  <si>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</si>
  <si>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</si>
  <si>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</si>
  <si>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</si>
  <si>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</si>
  <si>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</si>
  <si>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</si>
  <si>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</si>
  <si>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</si>
  <si>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</si>
  <si>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</si>
  <si>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</si>
  <si>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</si>
  <si>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</si>
  <si>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</si>
  <si>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</si>
  <si>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</si>
  <si>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</si>
  <si>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</si>
  <si>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</si>
  <si>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</si>
  <si>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</si>
  <si>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</si>
  <si>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</si>
  <si>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</si>
  <si>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</si>
  <si>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</si>
  <si>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</si>
  <si>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</si>
  <si>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</si>
  <si>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</si>
  <si>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</si>
  <si>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</si>
  <si>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</si>
  <si>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</si>
  <si>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</si>
  <si>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</si>
  <si>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</si>
  <si>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</si>
  <si>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</si>
  <si>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</si>
  <si>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</si>
  <si>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</si>
  <si>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</si>
  <si>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</si>
  <si>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</si>
  <si>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</si>
  <si>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</si>
  <si>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</si>
  <si>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</si>
  <si>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</si>
  <si>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</si>
  <si>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</si>
  <si>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</si>
  <si>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</si>
  <si>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</si>
  <si>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</si>
  <si>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</si>
  <si>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</si>
  <si>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</si>
  <si>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</si>
  <si>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</si>
  <si>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</si>
  <si>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</si>
  <si>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</si>
  <si>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</si>
  <si>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</si>
  <si>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</si>
  <si>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</si>
  <si>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</si>
  <si>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</si>
  <si>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</si>
  <si>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</si>
  <si>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</si>
  <si>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</si>
  <si>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</si>
  <si>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</si>
  <si>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</si>
  <si>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</si>
  <si>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</si>
  <si>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</si>
  <si>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</si>
  <si>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</si>
  <si>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</si>
  <si>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</si>
  <si>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</si>
  <si>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</si>
  <si>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</si>
  <si>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</si>
  <si>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</si>
  <si>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</si>
  <si>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</si>
  <si>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</si>
  <si>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</si>
  <si>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</si>
  <si>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</si>
  <si>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</si>
  <si>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</si>
  <si>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</si>
  <si>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</si>
  <si>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</si>
  <si>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</si>
  <si>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</si>
  <si>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</si>
  <si>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</si>
  <si>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</si>
  <si>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</si>
  <si>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</si>
  <si>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</si>
  <si>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</si>
  <si>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</si>
  <si>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</si>
  <si>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</si>
  <si>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</si>
  <si>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</si>
  <si>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</si>
  <si>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</si>
  <si>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</si>
  <si>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</si>
  <si>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</si>
  <si>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</si>
  <si>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</si>
  <si>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</si>
  <si>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</si>
  <si>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</si>
  <si>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</si>
  <si>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</si>
  <si>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</si>
  <si>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</si>
  <si>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</si>
  <si>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</si>
  <si>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</si>
  <si>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</si>
  <si>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</si>
  <si>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</si>
  <si>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</si>
  <si>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</si>
  <si>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</si>
  <si>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</si>
  <si>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</si>
  <si>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</si>
  <si>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</si>
  <si>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</si>
  <si>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</si>
  <si>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</si>
  <si>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</si>
  <si>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</si>
  <si>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</si>
  <si>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</si>
  <si>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</si>
  <si>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</si>
  <si>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</si>
  <si>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</si>
  <si>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</si>
  <si>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</si>
  <si>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</si>
  <si>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</si>
  <si>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</si>
  <si>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</si>
  <si>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</si>
  <si>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</si>
  <si>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</si>
  <si>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</si>
  <si>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</si>
  <si>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</si>
  <si>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</si>
  <si>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</si>
  <si>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</si>
  <si>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</si>
  <si>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</si>
  <si>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</si>
  <si>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</si>
  <si>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</si>
  <si>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</si>
  <si>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</si>
  <si>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</si>
  <si>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</si>
  <si>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</si>
  <si>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</si>
  <si>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</si>
  <si>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</si>
  <si>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</si>
  <si>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</si>
  <si>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</si>
  <si>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</si>
  <si>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</si>
  <si>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</si>
  <si>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</si>
  <si>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</si>
  <si>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</si>
  <si>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</si>
  <si>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</si>
  <si>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</si>
  <si>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</si>
  <si>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</si>
  <si>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</si>
  <si>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</si>
  <si>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</si>
  <si>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</si>
  <si>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</si>
  <si>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</si>
  <si>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</si>
  <si>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</si>
  <si>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</si>
  <si>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</si>
  <si>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</si>
  <si>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</si>
  <si>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</si>
  <si>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</si>
  <si>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</si>
  <si>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</si>
  <si>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</si>
  <si>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</si>
  <si>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</si>
  <si>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</si>
  <si>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</si>
  <si>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</si>
  <si>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</si>
  <si>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</si>
  <si>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</si>
  <si>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</si>
  <si>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</si>
  <si>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</si>
  <si>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</si>
  <si>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</si>
  <si>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</si>
  <si>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</si>
  <si>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</si>
  <si>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</si>
  <si>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</si>
  <si>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</si>
  <si>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</si>
  <si>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</si>
  <si>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</si>
  <si>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</si>
  <si>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</si>
  <si>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</si>
  <si>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</si>
  <si>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</si>
  <si>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</si>
  <si>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</si>
  <si>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</si>
  <si>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</si>
  <si>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</si>
  <si>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</si>
  <si>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</si>
  <si>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</si>
  <si>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</si>
  <si>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</si>
  <si>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</si>
  <si>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</si>
  <si>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</si>
  <si>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</si>
  <si>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</si>
  <si>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</si>
  <si>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</si>
  <si>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</si>
  <si>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</si>
  <si>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</si>
  <si>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</si>
  <si>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</si>
  <si>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</si>
  <si>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</si>
  <si>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</si>
  <si>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</si>
  <si>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</si>
  <si>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</si>
  <si>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</si>
  <si>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</si>
  <si>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</si>
  <si>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</si>
  <si>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</si>
  <si>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</si>
  <si>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</si>
  <si>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</si>
  <si>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</si>
  <si>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</si>
  <si>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</si>
  <si>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</si>
  <si>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</si>
  <si>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</si>
  <si>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</si>
  <si>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</si>
  <si>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</si>
  <si>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</si>
  <si>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</si>
  <si>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</si>
  <si>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</si>
  <si>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</si>
  <si>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</si>
  <si>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</si>
  <si>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</si>
  <si>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</si>
  <si>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</si>
  <si>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</si>
  <si>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</si>
  <si>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</si>
  <si>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</si>
  <si>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</si>
  <si>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</si>
  <si>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</si>
  <si>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</si>
  <si>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</si>
  <si>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</si>
  <si>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</si>
  <si>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</si>
  <si>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</si>
  <si>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</si>
  <si>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</si>
  <si>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</si>
  <si>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</si>
  <si>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</si>
  <si>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</si>
  <si>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</si>
  <si>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</si>
  <si>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</si>
  <si>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</si>
  <si>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</si>
  <si>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</si>
  <si>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</si>
  <si>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</si>
  <si>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</si>
  <si>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</si>
  <si>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</si>
  <si>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</si>
  <si>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</si>
  <si>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</si>
  <si>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</si>
  <si>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</si>
  <si>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</si>
  <si>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</si>
  <si>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</si>
  <si>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</si>
  <si>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</si>
  <si>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</si>
  <si>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</si>
  <si>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</si>
  <si>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</si>
  <si>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</si>
  <si>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</si>
  <si>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</si>
  <si>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</si>
  <si>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</si>
  <si>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</si>
  <si>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</si>
  <si>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</si>
  <si>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</si>
  <si>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</si>
  <si>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</si>
  <si>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</si>
  <si>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</si>
  <si>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</si>
  <si>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</si>
  <si>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</si>
  <si>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</si>
  <si>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</si>
  <si>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</si>
  <si>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</si>
  <si>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</si>
  <si>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</si>
  <si>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</si>
  <si>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</si>
  <si>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</si>
  <si>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</si>
  <si>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</si>
  <si>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</si>
  <si>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</si>
  <si>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</si>
  <si>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</si>
  <si>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</si>
  <si>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</si>
  <si>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</si>
  <si>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</si>
  <si>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</si>
  <si>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</si>
  <si>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</si>
  <si>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</si>
  <si>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</si>
  <si>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</si>
  <si>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</si>
  <si>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</si>
  <si>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</si>
  <si>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</si>
  <si>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</si>
  <si>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</si>
  <si>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</si>
  <si>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</si>
  <si>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</si>
  <si>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</si>
  <si>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</si>
  <si>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</si>
  <si>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</si>
  <si>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</si>
  <si>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</si>
  <si>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</si>
  <si>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</si>
  <si>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</si>
  <si>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</si>
  <si>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</si>
  <si>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</si>
  <si>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</si>
  <si>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</si>
  <si>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</si>
  <si>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</si>
  <si>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</si>
  <si>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</si>
  <si>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</si>
  <si>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</si>
  <si>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</si>
  <si>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</si>
  <si>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</si>
  <si>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</si>
  <si>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</si>
  <si>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</si>
  <si>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</si>
  <si>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</si>
  <si>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</si>
  <si>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</si>
  <si>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</si>
  <si>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</si>
  <si>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</si>
  <si>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</si>
  <si>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</si>
  <si>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</si>
  <si>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</si>
  <si>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</si>
  <si>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</si>
  <si>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</si>
  <si>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</si>
  <si>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</si>
  <si>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</si>
  <si>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</si>
  <si>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</si>
  <si>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</si>
  <si>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</si>
  <si>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</si>
  <si>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</si>
  <si>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</si>
  <si>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</si>
  <si>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</si>
  <si>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</si>
  <si>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</si>
  <si>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</si>
  <si>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</si>
  <si>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</si>
  <si>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</si>
  <si>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</si>
  <si>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</si>
  <si>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</si>
  <si>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</si>
  <si>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</si>
  <si>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</si>
  <si>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</si>
  <si>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</si>
  <si>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</si>
  <si>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</si>
  <si>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</si>
  <si>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</si>
  <si>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</si>
  <si>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</si>
  <si>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</si>
  <si>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</si>
  <si>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</si>
  <si>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</si>
  <si>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</si>
  <si>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</si>
  <si>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</si>
  <si>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</si>
  <si>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</si>
  <si>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</si>
  <si>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</si>
  <si>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</si>
  <si>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</si>
  <si>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</si>
  <si>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</si>
  <si>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</si>
  <si>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</si>
  <si>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</si>
  <si>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</si>
  <si>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</si>
  <si>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</si>
  <si>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</si>
  <si>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</si>
  <si>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</si>
  <si>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</si>
  <si>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</si>
  <si>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</si>
  <si>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</si>
  <si>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</si>
  <si>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</si>
  <si>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</si>
  <si>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</si>
  <si>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</si>
  <si>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</si>
  <si>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</si>
  <si>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</si>
  <si>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</si>
  <si>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</si>
  <si>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</si>
  <si>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</si>
  <si>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</si>
  <si>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</si>
  <si>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</si>
  <si>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</si>
  <si>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</si>
  <si>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</si>
  <si>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</si>
  <si>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</si>
  <si>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</si>
  <si>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</si>
  <si>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</si>
  <si>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</si>
  <si>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</si>
  <si>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</si>
  <si>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</si>
  <si>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</si>
  <si>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</si>
  <si>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</si>
  <si>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</si>
  <si>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</si>
  <si>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</si>
  <si>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</si>
  <si>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</si>
  <si>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</si>
  <si>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</si>
  <si>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</si>
  <si>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</si>
  <si>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</si>
  <si>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</si>
  <si>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</si>
  <si>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</si>
  <si>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</si>
  <si>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</si>
  <si>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</si>
  <si>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</si>
  <si>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</si>
  <si>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</si>
  <si>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</si>
  <si>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</si>
  <si>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</si>
  <si>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</si>
  <si>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</si>
  <si>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</si>
  <si>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</si>
  <si>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</si>
  <si>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</si>
  <si>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</si>
  <si>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</si>
  <si>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</si>
  <si>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</si>
  <si>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</si>
  <si>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</si>
  <si>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</si>
  <si>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</si>
  <si>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</si>
  <si>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</si>
  <si>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</si>
  <si>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</si>
  <si>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</si>
  <si>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</si>
  <si>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</si>
  <si>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</si>
  <si>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</si>
  <si>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</si>
  <si>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</si>
  <si>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</si>
  <si>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</si>
  <si>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</si>
  <si>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</si>
  <si>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</si>
  <si>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</si>
  <si>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</si>
  <si>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</si>
  <si>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</si>
  <si>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</si>
  <si>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</si>
  <si>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</si>
  <si>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</si>
  <si>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</si>
  <si>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</si>
  <si>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</si>
  <si>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</si>
  <si>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</si>
  <si>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</si>
  <si>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</si>
  <si>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</si>
  <si>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</si>
  <si>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</si>
  <si>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</si>
  <si>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</si>
  <si>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</si>
  <si>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</si>
  <si>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</si>
  <si>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</si>
  <si>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</si>
  <si>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</si>
  <si>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</si>
  <si>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</si>
  <si>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</si>
  <si>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</si>
  <si>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</si>
  <si>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</si>
  <si>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</si>
  <si>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</si>
  <si>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</si>
  <si>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</si>
  <si>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</si>
  <si>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</si>
  <si>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</si>
  <si>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</si>
  <si>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</si>
  <si>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</si>
  <si>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</si>
  <si>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</si>
  <si>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</si>
  <si>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</si>
  <si>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</si>
  <si>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</si>
  <si>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</si>
  <si>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</si>
  <si>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</si>
  <si>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</si>
  <si>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</si>
  <si>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</si>
  <si>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</si>
  <si>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</si>
  <si>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</si>
  <si>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</si>
  <si>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</si>
  <si>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</si>
  <si>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</si>
  <si>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</si>
  <si>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</si>
  <si>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</si>
  <si>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</si>
  <si>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</si>
  <si>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</si>
  <si>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</si>
  <si>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</si>
  <si>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</si>
  <si>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</si>
  <si>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</si>
  <si>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</si>
  <si>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</si>
  <si>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</si>
  <si>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</si>
  <si>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</si>
  <si>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</si>
  <si>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</si>
  <si>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</si>
  <si>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</si>
  <si>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</si>
  <si>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</si>
  <si>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</si>
  <si>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</si>
  <si>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</si>
  <si>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</si>
  <si>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</si>
  <si>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</si>
  <si>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</si>
  <si>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</si>
  <si>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</si>
  <si>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</si>
  <si>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</si>
  <si>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</si>
  <si>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</si>
  <si>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</si>
  <si>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</si>
  <si>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</si>
  <si>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</si>
  <si>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</si>
  <si>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</si>
  <si>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</si>
  <si>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</si>
  <si>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</si>
  <si>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</si>
  <si>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</si>
  <si>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</si>
  <si>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</si>
  <si>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</si>
  <si>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</si>
  <si>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</si>
  <si>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</si>
  <si>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</si>
  <si>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</si>
  <si>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</si>
  <si>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</si>
  <si>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</si>
  <si>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</si>
  <si>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</si>
  <si>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</si>
  <si>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</si>
  <si>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</si>
  <si>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</si>
  <si>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</si>
  <si>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</si>
  <si>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</si>
  <si>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</si>
  <si>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</si>
  <si>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</si>
  <si>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</si>
  <si>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</si>
  <si>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</si>
  <si>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</si>
  <si>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</si>
  <si>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</si>
  <si>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</si>
  <si>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</si>
  <si>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</si>
  <si>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</si>
  <si>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</si>
  <si>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</si>
  <si>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</si>
  <si>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</si>
  <si>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</si>
  <si>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</si>
  <si>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</si>
  <si>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</si>
  <si>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</si>
  <si>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</si>
  <si>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</si>
  <si>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</si>
  <si>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</si>
  <si>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</si>
  <si>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</si>
  <si>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</si>
  <si>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</si>
  <si>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</si>
  <si>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</si>
  <si>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</si>
  <si>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</si>
  <si>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</si>
  <si>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</si>
  <si>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</si>
  <si>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</si>
  <si>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</si>
  <si>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</si>
  <si>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</si>
  <si>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</si>
  <si>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</si>
  <si>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</si>
  <si>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</si>
  <si>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</si>
  <si>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</si>
  <si>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</si>
  <si>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</si>
  <si>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</si>
  <si>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</si>
  <si>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</si>
  <si>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</si>
  <si>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</si>
  <si>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</si>
  <si>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</si>
  <si>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</si>
  <si>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</si>
  <si>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</si>
  <si>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</si>
  <si>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</si>
  <si>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</si>
  <si>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</si>
  <si>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</si>
  <si>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</si>
  <si>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</si>
  <si>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</si>
  <si>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</si>
  <si>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</si>
  <si>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</si>
  <si>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</si>
  <si>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</si>
  <si>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</si>
  <si>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</si>
  <si>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</si>
  <si>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</si>
  <si>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</si>
  <si>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</si>
  <si>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</si>
  <si>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</si>
  <si>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</si>
  <si>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</si>
  <si>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</si>
  <si>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</si>
  <si>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</si>
  <si>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</si>
  <si>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</si>
  <si>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</si>
  <si>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</si>
  <si>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</si>
  <si>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</si>
  <si>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</si>
  <si>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</si>
  <si>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</si>
  <si>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</si>
  <si>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</si>
  <si>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</si>
  <si>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</si>
  <si>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</si>
  <si>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</si>
  <si>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</si>
  <si>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</si>
  <si>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</si>
  <si>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</si>
  <si>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</si>
  <si>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</si>
  <si>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</si>
  <si>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</si>
  <si>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</si>
  <si>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</si>
  <si>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</si>
  <si>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</si>
  <si>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</si>
  <si>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</si>
  <si>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</si>
  <si>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</si>
  <si>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</si>
  <si>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</si>
  <si>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</si>
  <si>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</si>
  <si>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</si>
  <si>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</si>
  <si>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</si>
  <si>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</si>
  <si>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</si>
  <si>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</si>
  <si>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</si>
  <si>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</si>
  <si>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</si>
  <si>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</si>
  <si>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</si>
  <si>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</si>
  <si>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</si>
  <si>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</si>
  <si>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</si>
  <si>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</si>
  <si>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</si>
  <si>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</si>
  <si>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</si>
  <si>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</si>
  <si>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</si>
  <si>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</si>
  <si>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</si>
  <si>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</si>
  <si>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</si>
  <si>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</si>
  <si>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</si>
  <si>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</si>
  <si>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</si>
  <si>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</si>
  <si>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</si>
  <si>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</si>
  <si>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</si>
  <si>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</si>
  <si>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</si>
  <si>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</si>
  <si>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</si>
  <si>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</si>
  <si>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</si>
  <si>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</si>
  <si>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</si>
  <si>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</si>
  <si>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</si>
  <si>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</si>
  <si>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</si>
  <si>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</si>
  <si>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</si>
  <si>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</si>
  <si>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</si>
  <si>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</si>
  <si>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</si>
  <si>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</si>
  <si>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</si>
  <si>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</si>
  <si>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</si>
  <si>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</si>
  <si>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</si>
  <si>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</si>
  <si>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</si>
  <si>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</si>
  <si>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</si>
  <si>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</si>
  <si>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</si>
  <si>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</si>
  <si>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</si>
  <si>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</si>
  <si>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</si>
  <si>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</si>
  <si>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</si>
  <si>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</si>
  <si>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</si>
  <si>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</si>
  <si>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</si>
  <si>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</si>
  <si>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</si>
  <si>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</si>
  <si>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</si>
  <si>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</si>
  <si>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</si>
  <si>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</si>
  <si>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</si>
  <si>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</si>
  <si>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</si>
  <si>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</si>
  <si>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</si>
  <si>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</si>
  <si>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</si>
  <si>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</si>
  <si>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</si>
  <si>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</si>
  <si>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</si>
  <si>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</si>
  <si>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</si>
  <si>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</si>
  <si>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</si>
  <si>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</si>
  <si>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</si>
  <si>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</si>
  <si>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</si>
  <si>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</si>
  <si>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</si>
  <si>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</si>
  <si>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</si>
  <si>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</si>
  <si>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</si>
  <si>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</si>
  <si>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</si>
  <si>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</si>
  <si>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</si>
  <si>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</si>
  <si>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</si>
  <si>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</si>
  <si>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</si>
  <si>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</si>
  <si>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</si>
  <si>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</si>
  <si>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</si>
  <si>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</si>
  <si>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</si>
  <si>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</si>
  <si>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</si>
  <si>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</si>
  <si>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</si>
  <si>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</si>
  <si>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</si>
  <si>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</si>
  <si>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</si>
  <si>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</si>
  <si>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</si>
  <si>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</si>
  <si>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</si>
  <si>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</si>
  <si>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</si>
  <si>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</si>
  <si>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</si>
  <si>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</si>
  <si>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</si>
  <si>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</si>
  <si>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</si>
  <si>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</si>
  <si>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</si>
  <si>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</si>
  <si>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</si>
  <si>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</si>
  <si>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</si>
  <si>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</si>
  <si>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</si>
  <si>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</si>
  <si>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</si>
  <si>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</si>
  <si>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</si>
  <si>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</si>
  <si>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</si>
  <si>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</si>
  <si>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</si>
  <si>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</si>
  <si>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</si>
  <si>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</si>
  <si>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</si>
  <si>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</si>
  <si>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</si>
  <si>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</si>
  <si>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</si>
  <si>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</si>
  <si>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</si>
  <si>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</si>
  <si>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</si>
  <si>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</si>
  <si>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</si>
  <si>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</si>
  <si>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</si>
  <si>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</si>
  <si>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</si>
  <si>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</si>
  <si>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</si>
  <si>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</si>
  <si>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</si>
  <si>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</si>
  <si>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</si>
  <si>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</si>
  <si>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</si>
  <si>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</si>
  <si>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</si>
  <si>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</si>
  <si>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</si>
  <si>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</si>
  <si>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</si>
  <si>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</si>
  <si>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</si>
  <si>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</si>
  <si>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</si>
  <si>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</si>
  <si>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</si>
  <si>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</si>
  <si>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</si>
  <si>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</si>
  <si>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</si>
  <si>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</si>
  <si>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</si>
  <si>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</si>
  <si>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</si>
  <si>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</si>
  <si>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</si>
  <si>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</si>
  <si>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</si>
  <si>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</si>
  <si>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</si>
  <si>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</si>
  <si>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</si>
  <si>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</si>
  <si>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</si>
  <si>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</si>
  <si>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</si>
  <si>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</si>
  <si>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</si>
  <si>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</si>
  <si>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</si>
  <si>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</si>
  <si>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</si>
  <si>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</si>
  <si>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</si>
  <si>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</si>
  <si>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</si>
  <si>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</si>
  <si>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</si>
  <si>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</si>
  <si>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</si>
  <si>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</si>
  <si>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</si>
  <si>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</si>
  <si>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</si>
  <si>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</si>
  <si>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</si>
  <si>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</si>
  <si>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</si>
  <si>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</si>
  <si>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</si>
  <si>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</si>
  <si>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</si>
  <si>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</si>
  <si>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</si>
  <si>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</si>
  <si>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</si>
  <si>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</si>
  <si>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</si>
  <si>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</si>
  <si>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</si>
  <si>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</si>
  <si>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</si>
  <si>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</si>
  <si>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</si>
  <si>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</si>
  <si>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</si>
  <si>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</si>
  <si>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</si>
  <si>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</si>
  <si>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</si>
  <si>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</si>
  <si>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</si>
  <si>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</si>
  <si>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</si>
  <si>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</si>
  <si>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</si>
  <si>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</si>
  <si>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</si>
  <si>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</si>
  <si>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</si>
  <si>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</si>
  <si>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</si>
  <si>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</si>
  <si>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</si>
  <si>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</si>
  <si>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</si>
  <si>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</si>
  <si>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</si>
  <si>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</si>
  <si>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</si>
  <si>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</si>
  <si>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</si>
  <si>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</si>
  <si>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</si>
  <si>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</si>
  <si>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</si>
  <si>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</si>
  <si>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</si>
  <si>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</si>
  <si>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</si>
  <si>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</si>
  <si>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</si>
  <si>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</si>
  <si>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</si>
  <si>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</si>
  <si>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</si>
  <si>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</si>
  <si>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</si>
  <si>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</si>
  <si>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</si>
  <si>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</si>
  <si>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</si>
  <si>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</si>
  <si>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</si>
  <si>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</si>
  <si>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</si>
  <si>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</si>
  <si>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</si>
  <si>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</si>
  <si>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</si>
  <si>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</si>
  <si>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</si>
  <si>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</si>
  <si>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</si>
  <si>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</si>
  <si>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</si>
  <si>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</si>
  <si>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</si>
  <si>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</si>
  <si>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</si>
  <si>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</si>
  <si>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</si>
  <si>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</si>
  <si>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</si>
  <si>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</si>
  <si>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</si>
  <si>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</si>
  <si>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</si>
  <si>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</si>
  <si>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</si>
  <si>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</si>
  <si>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</si>
  <si>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</si>
  <si>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</si>
  <si>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</si>
  <si>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</si>
  <si>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</si>
  <si>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</si>
  <si>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</si>
  <si>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</si>
  <si>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</si>
  <si>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</si>
  <si>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</si>
  <si>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</si>
  <si>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</si>
  <si>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</si>
  <si>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</si>
  <si>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</si>
  <si>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</si>
  <si>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</si>
  <si>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</si>
  <si>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</si>
  <si>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</si>
  <si>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</si>
  <si>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</si>
  <si>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</si>
  <si>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</si>
  <si>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</si>
  <si>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</si>
  <si>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</si>
  <si>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</si>
  <si>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</si>
  <si>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</si>
  <si>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</si>
  <si>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</si>
  <si>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</si>
  <si>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</si>
  <si>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</si>
  <si>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</si>
  <si>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</si>
  <si>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</si>
  <si>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</si>
  <si>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</si>
  <si>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</si>
  <si>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</si>
  <si>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</si>
  <si>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</si>
  <si>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</si>
  <si>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</si>
  <si>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</si>
  <si>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</si>
  <si>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</si>
  <si>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</si>
  <si>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</si>
  <si>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</si>
  <si>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</si>
  <si>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</si>
  <si>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</si>
  <si>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</si>
  <si>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</si>
  <si>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</si>
  <si>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</si>
  <si>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</si>
  <si>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</si>
  <si>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</si>
  <si>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</si>
  <si>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</si>
  <si>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</si>
  <si>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</si>
  <si>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</si>
  <si>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</si>
  <si>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</si>
  <si>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</si>
  <si>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</si>
  <si>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</si>
  <si>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</si>
  <si>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</si>
  <si>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</si>
  <si>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</si>
  <si>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</si>
  <si>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</si>
  <si>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</si>
  <si>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</si>
  <si>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</si>
  <si>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</si>
  <si>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</si>
  <si>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</si>
  <si>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</si>
  <si>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</si>
  <si>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</si>
  <si>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</si>
  <si>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</si>
  <si>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</si>
  <si>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</si>
  <si>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</si>
  <si>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</si>
  <si>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</si>
  <si>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</si>
  <si>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</si>
  <si>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</si>
  <si>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</si>
  <si>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</si>
  <si>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</si>
  <si>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</si>
  <si>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</si>
  <si>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</si>
  <si>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</si>
  <si>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</si>
  <si>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</si>
  <si>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</si>
  <si>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</si>
  <si>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</si>
  <si>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</si>
  <si>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</si>
  <si>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</si>
  <si>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</si>
  <si>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</si>
  <si>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</si>
  <si>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</si>
  <si>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</si>
  <si>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</si>
  <si>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</si>
  <si>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</si>
  <si>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</si>
  <si>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</si>
  <si>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</si>
  <si>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</si>
  <si>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</si>
  <si>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</si>
  <si>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</si>
  <si>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</si>
  <si>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</si>
  <si>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</si>
  <si>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</si>
  <si>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</si>
  <si>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</si>
  <si>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</si>
  <si>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</si>
  <si>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</si>
  <si>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</si>
  <si>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</si>
  <si>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</si>
  <si>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</si>
  <si>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</si>
  <si>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</si>
  <si>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</si>
  <si>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</si>
  <si>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</si>
  <si>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</si>
  <si>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</si>
  <si>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</si>
  <si>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</si>
  <si>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</si>
  <si>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</si>
  <si>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</si>
  <si>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</si>
  <si>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</si>
  <si>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</si>
  <si>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</si>
  <si>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</si>
  <si>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</si>
  <si>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</si>
  <si>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</si>
  <si>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</si>
  <si>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</si>
  <si>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</si>
  <si>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</si>
  <si>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</si>
  <si>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</si>
  <si>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</si>
  <si>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</si>
  <si>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</si>
  <si>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</si>
  <si>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</si>
  <si>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</si>
  <si>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</si>
  <si>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</si>
  <si>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</si>
  <si>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</si>
  <si>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</si>
  <si>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</si>
  <si>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</si>
  <si>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</si>
  <si>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</si>
  <si>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</si>
  <si>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</si>
  <si>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</si>
  <si>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</si>
  <si>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</si>
  <si>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</si>
  <si>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</si>
  <si>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</si>
  <si>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</si>
  <si>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</si>
  <si>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</si>
  <si>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</si>
  <si>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</si>
  <si>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</si>
  <si>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</si>
  <si>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</si>
  <si>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</si>
  <si>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</si>
  <si>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</si>
  <si>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</si>
  <si>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</si>
  <si>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</si>
  <si>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</si>
  <si>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</si>
  <si>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</si>
  <si>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</si>
  <si>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</si>
  <si>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</si>
  <si>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</si>
  <si>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</si>
  <si>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</si>
  <si>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</si>
  <si>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</si>
  <si>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</si>
  <si>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</si>
  <si>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</si>
  <si>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</si>
  <si>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</si>
  <si>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</si>
  <si>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</si>
  <si>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</si>
  <si>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</si>
  <si>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</si>
  <si>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</si>
  <si>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</si>
  <si>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</si>
  <si>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</si>
  <si>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</si>
  <si>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</si>
  <si>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</si>
  <si>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</si>
  <si>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</si>
  <si>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</si>
  <si>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</si>
  <si>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</si>
  <si>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</si>
  <si>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</si>
  <si>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</si>
  <si>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</si>
  <si>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</si>
  <si>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</si>
  <si>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</si>
  <si>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</si>
  <si>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</si>
  <si>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</si>
  <si>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</si>
  <si>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</si>
  <si>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</si>
  <si>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</si>
  <si>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</si>
  <si>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</si>
  <si>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</si>
  <si>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</si>
  <si>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</si>
  <si>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</si>
  <si>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</si>
  <si>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</si>
  <si>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</si>
  <si>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</si>
  <si>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</si>
  <si>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</si>
  <si>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</si>
  <si>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</si>
  <si>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</si>
  <si>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</si>
  <si>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</si>
  <si>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</si>
  <si>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</si>
  <si>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</si>
  <si>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</si>
  <si>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</si>
  <si>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</si>
  <si>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</si>
  <si>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</si>
  <si>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</si>
  <si>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</si>
  <si>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</si>
  <si>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</si>
  <si>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</si>
  <si>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</si>
  <si>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</si>
  <si>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</si>
  <si>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</si>
  <si>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</si>
  <si>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</si>
  <si>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</si>
  <si>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</si>
  <si>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</si>
  <si>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</si>
  <si>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</si>
  <si>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</si>
  <si>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</si>
  <si>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</si>
  <si>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</si>
  <si>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</si>
  <si>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</si>
  <si>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</si>
  <si>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</si>
  <si>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</si>
  <si>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</si>
  <si>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</si>
  <si>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</si>
  <si>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</si>
  <si>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</si>
  <si>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</si>
  <si>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</si>
  <si>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</si>
  <si>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</si>
  <si>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</si>
  <si>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</si>
  <si>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</si>
  <si>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</si>
  <si>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</si>
  <si>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</si>
  <si>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</si>
  <si>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</si>
  <si>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</si>
  <si>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</si>
  <si>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</si>
  <si>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</si>
  <si>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</si>
  <si>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</si>
  <si>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</si>
  <si>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</si>
  <si>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</si>
  <si>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</si>
  <si>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</si>
  <si>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</si>
  <si>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</si>
  <si>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</si>
  <si>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</si>
  <si>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</si>
  <si>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</si>
  <si>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</si>
  <si>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</si>
  <si>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</si>
  <si>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</si>
  <si>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</si>
  <si>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</si>
  <si>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</si>
  <si>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</si>
  <si>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</si>
  <si>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</si>
  <si>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</si>
  <si>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</si>
  <si>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</si>
  <si>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</si>
  <si>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</si>
  <si>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</si>
  <si>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</si>
  <si>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</si>
  <si>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</si>
  <si>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</si>
  <si>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</si>
  <si>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</si>
  <si>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</si>
  <si>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</si>
  <si>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</si>
  <si>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</si>
  <si>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</si>
  <si>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</si>
  <si>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</si>
  <si>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</si>
  <si>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</si>
  <si>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</si>
  <si>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</si>
  <si>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</si>
  <si>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</si>
  <si>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</si>
  <si>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</si>
  <si>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</si>
  <si>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</si>
  <si>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</si>
  <si>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</si>
  <si>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</si>
  <si>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</si>
  <si>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</si>
  <si>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</si>
  <si>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</si>
  <si>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</si>
  <si>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</si>
  <si>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</si>
  <si>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</si>
  <si>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</si>
  <si>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</si>
  <si>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</si>
  <si>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</si>
  <si>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</si>
  <si>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</si>
  <si>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</si>
  <si>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</si>
  <si>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</si>
  <si>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</si>
  <si>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</si>
  <si>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</si>
  <si>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</si>
  <si>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</si>
  <si>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</si>
  <si>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</si>
  <si>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</si>
  <si>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</si>
  <si>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</si>
  <si>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</si>
  <si>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</si>
  <si>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</si>
  <si>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</si>
  <si>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</si>
  <si>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</si>
  <si>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</si>
  <si>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</si>
  <si>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</si>
  <si>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</si>
  <si>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</si>
  <si>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</si>
  <si>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</si>
  <si>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</si>
  <si>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</si>
  <si>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</si>
  <si>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</si>
  <si>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</si>
  <si>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</si>
  <si>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</si>
  <si>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</si>
  <si>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</si>
  <si>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</si>
  <si>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</si>
  <si>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</si>
  <si>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</si>
  <si>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</si>
  <si>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</si>
  <si>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</si>
  <si>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</si>
  <si>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</si>
  <si>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</si>
  <si>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</si>
  <si>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</si>
  <si>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</si>
  <si>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</si>
  <si>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</si>
  <si>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</si>
  <si>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</si>
  <si>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</si>
  <si>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</si>
  <si>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</si>
  <si>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</si>
  <si>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</si>
  <si>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</si>
  <si>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</si>
  <si>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</si>
  <si>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</si>
  <si>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</si>
  <si>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</si>
  <si>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</si>
  <si>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</si>
  <si>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</si>
  <si>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</si>
  <si>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</si>
  <si>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</si>
  <si>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</si>
  <si>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</si>
  <si>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</si>
  <si>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</si>
  <si>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</si>
  <si>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</si>
  <si>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</si>
  <si>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</si>
  <si>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</si>
  <si>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</si>
  <si>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</si>
  <si>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</si>
  <si>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</si>
  <si>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</si>
  <si>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</si>
  <si>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</si>
  <si>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</si>
  <si>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</si>
  <si>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</si>
  <si>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</si>
  <si>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</si>
  <si>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</si>
  <si>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</si>
  <si>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</si>
  <si>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</si>
  <si>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</si>
  <si>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</si>
  <si>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</si>
  <si>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</si>
  <si>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</si>
  <si>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</si>
  <si>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</si>
  <si>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</si>
  <si>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</si>
  <si>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</si>
  <si>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</si>
  <si>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</si>
  <si>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</si>
  <si>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</si>
  <si>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</si>
  <si>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</si>
  <si>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</si>
  <si>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</si>
  <si>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</si>
  <si>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</si>
  <si>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</si>
  <si>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</si>
  <si>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</si>
  <si>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</si>
  <si>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</si>
  <si>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</si>
  <si>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</si>
  <si>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</si>
  <si>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</si>
  <si>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</si>
  <si>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</si>
  <si>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</si>
  <si>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</si>
  <si>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</si>
  <si>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</si>
  <si>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</si>
  <si>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</si>
  <si>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</si>
  <si>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</si>
  <si>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</si>
  <si>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</si>
  <si>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</si>
  <si>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</si>
  <si>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</si>
  <si>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</si>
  <si>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</si>
  <si>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</si>
  <si>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</si>
  <si>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</si>
  <si>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</si>
  <si>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</si>
  <si>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</si>
  <si>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</si>
  <si>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</si>
  <si>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</si>
  <si>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</si>
  <si>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</si>
  <si>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</si>
  <si>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</si>
  <si>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</si>
  <si>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</si>
  <si>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</si>
  <si>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</si>
  <si>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</si>
  <si>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</si>
  <si>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</si>
  <si>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</si>
  <si>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</si>
  <si>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</si>
  <si>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</si>
  <si>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</si>
  <si>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</si>
  <si>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</si>
  <si>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</si>
  <si>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</si>
  <si>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</si>
  <si>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</si>
  <si>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</si>
  <si>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</si>
  <si>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</si>
  <si>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</si>
  <si>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</si>
  <si>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</si>
  <si>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</si>
  <si>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</si>
  <si>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</si>
  <si>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</si>
  <si>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</si>
  <si>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</si>
  <si>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</si>
  <si>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</si>
  <si>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</si>
  <si>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</si>
  <si>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</si>
  <si>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</si>
  <si>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</si>
  <si>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</si>
  <si>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</si>
  <si>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</si>
  <si>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</si>
  <si>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</si>
  <si>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</si>
  <si>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</si>
  <si>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</si>
  <si>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</si>
  <si>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</si>
  <si>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</si>
  <si>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</si>
  <si>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</si>
  <si>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</si>
  <si>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</si>
  <si>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</si>
  <si>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</si>
  <si>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</si>
  <si>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</si>
  <si>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</si>
  <si>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</si>
  <si>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</si>
  <si>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</si>
  <si>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</si>
  <si>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</si>
  <si>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</si>
  <si>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</si>
  <si>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</si>
  <si>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</si>
  <si>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</si>
  <si>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</si>
  <si>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</si>
  <si>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</si>
  <si>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</si>
  <si>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</si>
  <si>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</si>
  <si>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</si>
  <si>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</si>
  <si>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</si>
  <si>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</si>
  <si>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</si>
  <si>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</si>
  <si>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</si>
  <si>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</si>
  <si>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</si>
  <si>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</si>
  <si>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</si>
  <si>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</si>
  <si>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</si>
  <si>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</si>
  <si>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</si>
  <si>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</si>
  <si>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</si>
  <si>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</si>
  <si>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</si>
  <si>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</si>
  <si>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</si>
  <si>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</si>
  <si>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</si>
  <si>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</si>
  <si>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</si>
  <si>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</si>
  <si>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</si>
  <si>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</si>
  <si>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</si>
  <si>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</si>
  <si>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</si>
  <si>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</si>
  <si>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</si>
  <si>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</si>
  <si>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</si>
  <si>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</si>
  <si>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</si>
  <si>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</si>
  <si>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</si>
  <si>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</si>
  <si>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</si>
  <si>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</si>
  <si>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</si>
  <si>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</si>
  <si>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</si>
  <si>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</si>
  <si>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</si>
  <si>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</si>
  <si>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</si>
  <si>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</si>
  <si>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</si>
  <si>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</si>
  <si>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</si>
  <si>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</si>
  <si>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</si>
  <si>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</si>
  <si>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</si>
  <si>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</si>
  <si>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</si>
  <si>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</si>
  <si>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</si>
  <si>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</si>
  <si>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</si>
  <si>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</si>
  <si>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</si>
  <si>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</si>
  <si>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</si>
  <si>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</si>
  <si>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</si>
  <si>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</si>
  <si>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</si>
  <si>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</si>
  <si>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</si>
  <si>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</si>
  <si>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</si>
  <si>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</si>
  <si>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</si>
  <si>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</si>
  <si>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</si>
  <si>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</si>
  <si>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</si>
  <si>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</si>
  <si>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</si>
  <si>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</si>
  <si>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</si>
  <si>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</si>
  <si>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</si>
  <si>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</si>
  <si>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</si>
  <si>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</si>
  <si>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</si>
  <si>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</si>
  <si>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</si>
  <si>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</si>
  <si>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</si>
  <si>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</si>
  <si>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</si>
  <si>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</si>
  <si>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</si>
  <si>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</si>
  <si>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</si>
  <si>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</si>
  <si>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</si>
  <si>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</si>
  <si>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</si>
  <si>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</si>
  <si>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</si>
  <si>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</si>
  <si>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</si>
  <si>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</si>
  <si>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</si>
  <si>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</si>
  <si>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</si>
  <si>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</si>
  <si>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</si>
  <si>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</si>
  <si>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</si>
  <si>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</si>
  <si>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</si>
  <si>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</si>
  <si>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</si>
  <si>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</si>
  <si>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</si>
  <si>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</si>
  <si>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</si>
  <si>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</si>
  <si>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</si>
  <si>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</si>
  <si>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</si>
  <si>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</si>
  <si>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</si>
  <si>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</si>
  <si>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</si>
  <si>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</si>
  <si>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</si>
  <si>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</si>
  <si>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</si>
  <si>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</si>
  <si>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</si>
  <si>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</si>
  <si>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</si>
  <si>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</si>
  <si>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</si>
  <si>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</si>
  <si>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</si>
  <si>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</si>
  <si>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</si>
  <si>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</si>
  <si>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</si>
  <si>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</si>
  <si>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</si>
  <si>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</si>
  <si>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</si>
  <si>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</si>
  <si>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</si>
  <si>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</si>
  <si>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</si>
  <si>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</si>
  <si>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</si>
  <si>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</si>
  <si>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</si>
  <si>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</si>
  <si>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</si>
  <si>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</si>
  <si>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</si>
  <si>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</si>
  <si>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</si>
  <si>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</si>
  <si>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</si>
  <si>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</si>
  <si>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</si>
  <si>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</si>
  <si>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</si>
  <si>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</si>
  <si>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</si>
  <si>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</si>
  <si>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</si>
  <si>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</si>
  <si>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</si>
  <si>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</si>
  <si>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</si>
  <si>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</si>
  <si>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</si>
  <si>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</si>
  <si>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</si>
  <si>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</si>
  <si>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</si>
  <si>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</si>
  <si>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</si>
  <si>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</si>
  <si>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</si>
  <si>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</si>
  <si>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</si>
  <si>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</si>
  <si>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</si>
  <si>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</si>
  <si>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</si>
  <si>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</si>
  <si>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</si>
  <si>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</si>
  <si>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</si>
  <si>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</si>
  <si>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</si>
  <si>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</si>
  <si>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</si>
  <si>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</si>
  <si>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</si>
  <si>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</si>
  <si>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</si>
  <si>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</si>
  <si>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</si>
  <si>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</si>
  <si>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</si>
  <si>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</si>
  <si>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</si>
  <si>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</si>
  <si>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</si>
  <si>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</si>
  <si>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</si>
  <si>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</si>
  <si>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</si>
  <si>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</si>
  <si>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</si>
  <si>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</si>
  <si>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</si>
  <si>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</si>
  <si>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</si>
  <si>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</si>
  <si>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</si>
  <si>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</si>
  <si>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</si>
  <si>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</si>
  <si>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</si>
  <si>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</si>
  <si>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</si>
  <si>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</si>
  <si>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</si>
  <si>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</si>
  <si>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</si>
  <si>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</si>
  <si>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</si>
  <si>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</si>
  <si>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</si>
  <si>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</si>
  <si>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</si>
  <si>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</si>
  <si>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</si>
  <si>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</si>
  <si>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</si>
  <si>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</si>
  <si>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</si>
  <si>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</si>
  <si>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</si>
  <si>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</si>
  <si>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</si>
  <si>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</si>
  <si>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</si>
  <si>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</si>
  <si>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</si>
  <si>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</si>
  <si>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</si>
  <si>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</si>
  <si>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</si>
  <si>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</si>
  <si>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</si>
  <si>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</si>
  <si>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</si>
  <si>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</si>
  <si>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</si>
  <si>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</si>
  <si>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</si>
  <si>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</si>
  <si>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</si>
  <si>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</si>
  <si>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</si>
  <si>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</si>
  <si>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</si>
  <si>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</si>
  <si>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</si>
  <si>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</si>
  <si>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</si>
  <si>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</si>
  <si>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</si>
  <si>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</si>
  <si>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</si>
  <si>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</si>
  <si>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</si>
  <si>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</si>
  <si>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</si>
  <si>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</si>
  <si>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</si>
  <si>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</si>
  <si>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</si>
  <si>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</si>
  <si>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</si>
  <si>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</si>
  <si>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</si>
  <si>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</si>
  <si>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</si>
  <si>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</si>
  <si>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</si>
  <si>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</si>
  <si>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</si>
  <si>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</si>
  <si>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</si>
  <si>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</si>
  <si>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</si>
  <si>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</si>
  <si>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</si>
  <si>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</si>
  <si>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</si>
  <si>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</si>
  <si>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</si>
  <si>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</si>
  <si>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</si>
  <si>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</si>
  <si>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</si>
  <si>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</si>
  <si>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</si>
  <si>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</si>
  <si>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</si>
  <si>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</si>
  <si>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</si>
  <si>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</si>
  <si>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</si>
  <si>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</si>
  <si>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</si>
  <si>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</si>
  <si>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</si>
  <si>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</si>
  <si>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</si>
  <si>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</si>
  <si>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</si>
  <si>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</si>
  <si>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</si>
  <si>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</si>
  <si>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</si>
  <si>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</si>
  <si>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</si>
  <si>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</si>
  <si>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</si>
  <si>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</si>
  <si>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</si>
  <si>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</si>
  <si>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</si>
  <si>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</si>
  <si>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</si>
  <si>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</si>
  <si>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</si>
  <si>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</si>
  <si>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</si>
  <si>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</si>
  <si>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</si>
  <si>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</si>
  <si>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</si>
  <si>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</si>
  <si>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</si>
  <si>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</si>
  <si>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</si>
  <si>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</si>
  <si>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</si>
  <si>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</si>
  <si>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</si>
  <si>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</si>
  <si>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</si>
  <si>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</si>
  <si>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</si>
  <si>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</si>
  <si>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</si>
  <si>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</si>
  <si>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</si>
  <si>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</si>
  <si>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</si>
  <si>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</si>
  <si>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</si>
  <si>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</si>
  <si>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</si>
  <si>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</si>
  <si>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</si>
  <si>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</si>
  <si>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</si>
  <si>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</si>
  <si>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</si>
  <si>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</si>
  <si>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</si>
  <si>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</si>
  <si>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</si>
  <si>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</si>
  <si>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</si>
  <si>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</si>
  <si>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</si>
  <si>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</si>
  <si>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</si>
  <si>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</si>
  <si>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</si>
  <si>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</si>
  <si>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</si>
  <si>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</si>
  <si>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</si>
  <si>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</si>
  <si>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</si>
  <si>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</si>
  <si>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</si>
  <si>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</si>
  <si>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</si>
  <si>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</si>
  <si>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</si>
  <si>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</si>
  <si>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</si>
  <si>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</si>
  <si>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</si>
  <si>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</si>
  <si>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</si>
  <si>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</si>
  <si>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</si>
  <si>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</si>
  <si>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</si>
  <si>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</si>
  <si>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</si>
  <si>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</si>
  <si>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</si>
  <si>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</si>
  <si>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</si>
  <si>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</si>
  <si>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</si>
  <si>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</si>
  <si>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</si>
  <si>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</si>
  <si>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</si>
  <si>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</si>
  <si>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</si>
  <si>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</si>
  <si>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</si>
  <si>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</si>
  <si>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</si>
  <si>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</si>
  <si>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</si>
  <si>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</si>
  <si>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</si>
  <si>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</si>
  <si>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</si>
  <si>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</si>
  <si>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</si>
  <si>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</si>
  <si>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</si>
  <si>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</si>
  <si>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</si>
  <si>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</si>
  <si>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</si>
  <si>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</si>
  <si>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</si>
  <si>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</si>
  <si>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</si>
  <si>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</si>
  <si>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</si>
  <si>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</si>
  <si>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</si>
  <si>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</si>
  <si>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</si>
  <si>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</si>
  <si>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</si>
  <si>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</si>
  <si>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</si>
  <si>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</si>
  <si>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</si>
  <si>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</si>
  <si>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</si>
  <si>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</si>
  <si>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</si>
  <si>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</si>
  <si>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</si>
  <si>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</si>
  <si>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</si>
  <si>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</si>
  <si>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</si>
  <si>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</si>
  <si>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</si>
  <si>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</si>
  <si>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</si>
  <si>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</si>
  <si>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</si>
  <si>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</si>
  <si>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</si>
  <si>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</si>
  <si>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</si>
  <si>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</si>
  <si>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</si>
  <si>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</si>
  <si>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</si>
  <si>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</si>
  <si>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</si>
  <si>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</si>
  <si>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</si>
  <si>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</si>
  <si>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</si>
  <si>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</si>
  <si>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</si>
  <si>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</si>
  <si>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</si>
  <si>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</si>
  <si>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</si>
  <si>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</si>
  <si>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</si>
  <si>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</si>
  <si>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</si>
  <si>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</si>
  <si>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</si>
  <si>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</si>
  <si>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</si>
  <si>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</si>
  <si>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</si>
  <si>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</si>
  <si>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</si>
  <si>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</si>
  <si>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</si>
  <si>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</si>
  <si>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</si>
  <si>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</si>
  <si>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</si>
  <si>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</si>
  <si>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</si>
  <si>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</si>
  <si>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</si>
  <si>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</si>
  <si>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</si>
  <si>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</si>
  <si>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</si>
  <si>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</si>
  <si>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</si>
  <si>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</si>
  <si>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</si>
  <si>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</si>
  <si>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</si>
  <si>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</si>
  <si>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</si>
  <si>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</si>
  <si>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</si>
  <si>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</si>
  <si>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</si>
  <si>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</si>
  <si>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</si>
  <si>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</si>
  <si>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</si>
  <si>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</si>
  <si>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</si>
  <si>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</si>
  <si>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</si>
  <si>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</si>
  <si>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</si>
  <si>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</si>
  <si>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</si>
  <si>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</si>
  <si>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</si>
  <si>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</si>
  <si>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</si>
  <si>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</si>
  <si>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</si>
  <si>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</si>
  <si>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</si>
  <si>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</si>
  <si>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</si>
  <si>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</si>
  <si>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</si>
  <si>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</si>
  <si>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</si>
  <si>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</si>
  <si>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</si>
  <si>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</si>
  <si>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</si>
  <si>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</si>
  <si>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</si>
  <si>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</si>
  <si>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</si>
  <si>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</si>
  <si>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</si>
  <si>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</si>
  <si>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</si>
  <si>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</si>
  <si>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</si>
  <si>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</si>
  <si>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</si>
  <si>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</si>
  <si>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</si>
  <si>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</si>
  <si>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</si>
  <si>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</si>
  <si>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</si>
  <si>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</si>
  <si>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</si>
  <si>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</si>
  <si>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</si>
  <si>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</si>
  <si>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</si>
  <si>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</si>
  <si>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</si>
  <si>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</si>
  <si>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</si>
  <si>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</si>
  <si>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</si>
  <si>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</si>
  <si>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</si>
  <si>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</si>
  <si>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</si>
  <si>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</si>
  <si>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</si>
  <si>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</si>
  <si>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</si>
  <si>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</si>
  <si>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</si>
  <si>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</si>
  <si>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</si>
  <si>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</si>
  <si>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</si>
  <si>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</si>
  <si>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</si>
  <si>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</si>
  <si>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</si>
  <si>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</si>
  <si>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</si>
  <si>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</si>
  <si>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</si>
  <si>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</si>
  <si>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</si>
  <si>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</si>
  <si>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</si>
  <si>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</si>
  <si>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</si>
  <si>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</si>
  <si>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</si>
  <si>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</si>
  <si>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</si>
  <si>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</si>
  <si>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</si>
  <si>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</si>
  <si>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</si>
  <si>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</si>
  <si>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</si>
  <si>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</si>
  <si>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</si>
  <si>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</si>
  <si>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</si>
  <si>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</si>
  <si>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</si>
  <si>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</si>
  <si>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</si>
  <si>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</si>
  <si>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</si>
  <si>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</si>
  <si>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</si>
  <si>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</si>
  <si>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</si>
  <si>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</si>
  <si>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</si>
  <si>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</si>
  <si>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</si>
  <si>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</si>
  <si>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</si>
  <si>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</si>
  <si>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</si>
  <si>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</si>
  <si>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</si>
  <si>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</si>
  <si>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</si>
  <si>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</si>
  <si>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</si>
  <si>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</si>
  <si>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</si>
  <si>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</si>
  <si>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</si>
  <si>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</si>
  <si>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</si>
  <si>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</si>
  <si>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</si>
  <si>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</si>
  <si>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</si>
  <si>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</si>
  <si>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</si>
  <si>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</si>
  <si>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</si>
  <si>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</si>
  <si>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</si>
  <si>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</si>
  <si>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</si>
  <si>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</si>
  <si>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</si>
  <si>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</si>
  <si>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</si>
  <si>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</si>
  <si>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</si>
  <si>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</si>
  <si>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</si>
  <si>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</si>
  <si>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</si>
  <si>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</si>
  <si>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</si>
  <si>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</si>
  <si>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</si>
  <si>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</si>
  <si>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</si>
  <si>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</si>
  <si>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</si>
  <si>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</si>
  <si>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</si>
  <si>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</si>
  <si>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</si>
  <si>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</si>
  <si>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</si>
  <si>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</si>
  <si>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</si>
  <si>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</si>
  <si>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</si>
  <si>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</si>
  <si>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</si>
  <si>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</si>
  <si>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</si>
  <si>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</si>
  <si>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</si>
  <si>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</si>
  <si>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</si>
  <si>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</si>
  <si>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</si>
  <si>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</si>
  <si>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</si>
  <si>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</si>
  <si>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</si>
  <si>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</si>
  <si>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</si>
  <si>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</si>
  <si>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</si>
  <si>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</si>
  <si>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</si>
  <si>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</si>
  <si>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</si>
  <si>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</si>
  <si>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</si>
  <si>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</si>
  <si>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</si>
  <si>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</si>
  <si>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</si>
  <si>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</si>
  <si>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</si>
  <si>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</si>
  <si>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</si>
  <si>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</si>
  <si>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</si>
  <si>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</si>
  <si>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</si>
  <si>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</si>
  <si>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</si>
  <si>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</si>
  <si>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</si>
  <si>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</si>
  <si>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</si>
  <si>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</si>
  <si>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</si>
  <si>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</si>
  <si>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</si>
  <si>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</si>
  <si>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</si>
  <si>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</si>
  <si>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</si>
  <si>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</si>
  <si>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</si>
  <si>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</si>
  <si>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</si>
  <si>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</si>
  <si>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</si>
  <si>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</si>
  <si>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</si>
  <si>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</si>
  <si>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</si>
  <si>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</si>
  <si>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</si>
  <si>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</si>
  <si>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</si>
  <si>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</si>
  <si>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</si>
  <si>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</si>
  <si>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</si>
  <si>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</si>
  <si>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</si>
  <si>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</si>
  <si>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</si>
  <si>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</si>
  <si>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</si>
  <si>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</si>
  <si>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</si>
  <si>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</si>
  <si>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</si>
  <si>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</si>
  <si>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</si>
  <si>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</si>
  <si>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</si>
  <si>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</si>
  <si>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</si>
  <si>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</si>
  <si>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</si>
  <si>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</si>
  <si>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</si>
  <si>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</si>
  <si>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</si>
  <si>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</si>
  <si>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</si>
  <si>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</si>
  <si>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</si>
  <si>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</si>
  <si>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</si>
  <si>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</si>
  <si>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</si>
  <si>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</si>
  <si>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</si>
  <si>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</si>
  <si>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</si>
  <si>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</si>
  <si>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</si>
  <si>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</si>
  <si>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</si>
  <si>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</si>
  <si>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</si>
  <si>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</si>
  <si>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</si>
  <si>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</si>
  <si>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</si>
  <si>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</si>
  <si>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</si>
  <si>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</si>
  <si>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</si>
  <si>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</si>
  <si>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</si>
  <si>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</si>
  <si>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</si>
  <si>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</si>
  <si>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</si>
  <si>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</si>
  <si>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</si>
  <si>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</si>
  <si>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</si>
  <si>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</si>
  <si>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</si>
  <si>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</si>
  <si>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</si>
  <si>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</si>
  <si>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</si>
  <si>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</si>
  <si>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</si>
  <si>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</si>
  <si>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</si>
  <si>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</si>
  <si>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</si>
  <si>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</si>
  <si>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</si>
  <si>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</si>
  <si>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</si>
  <si>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</si>
  <si>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</si>
  <si>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</si>
  <si>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</si>
  <si>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</si>
  <si>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</si>
  <si>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</si>
  <si>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</si>
  <si>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</si>
  <si>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</si>
  <si>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</si>
  <si>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</si>
  <si>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</si>
  <si>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</si>
  <si>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</si>
  <si>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</si>
  <si>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</si>
  <si>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</si>
  <si>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</si>
  <si>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</si>
  <si>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</si>
  <si>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</si>
  <si>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</si>
  <si>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</si>
  <si>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</si>
  <si>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</si>
  <si>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</si>
  <si>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</si>
  <si>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</si>
  <si>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</si>
  <si>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</si>
  <si>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</si>
  <si>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</si>
  <si>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</si>
  <si>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</si>
  <si>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</si>
  <si>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</si>
  <si>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</si>
  <si>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</si>
  <si>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</si>
  <si>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</si>
  <si>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</si>
  <si>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</si>
  <si>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</si>
  <si>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</si>
  <si>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</si>
  <si>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</si>
  <si>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</si>
  <si>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</si>
  <si>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</si>
  <si>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</si>
  <si>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</si>
  <si>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</si>
  <si>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</si>
  <si>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</si>
  <si>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</si>
  <si>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</si>
  <si>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</si>
  <si>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</si>
  <si>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</si>
  <si>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</si>
  <si>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</si>
  <si>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</si>
  <si>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</si>
  <si>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</si>
  <si>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</si>
  <si>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</si>
  <si>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</si>
  <si>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</si>
  <si>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</si>
  <si>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</si>
  <si>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</si>
  <si>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</si>
  <si>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</si>
  <si>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</si>
  <si>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</si>
  <si>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</si>
  <si>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</si>
  <si>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</si>
  <si>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</si>
  <si>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</si>
  <si>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</si>
  <si>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</si>
  <si>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</si>
  <si>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</si>
  <si>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</si>
  <si>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</si>
  <si>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</si>
  <si>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</si>
  <si>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</si>
  <si>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</si>
  <si>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</si>
  <si>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</si>
  <si>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</si>
  <si>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</si>
  <si>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</si>
  <si>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</si>
  <si>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</si>
  <si>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</si>
  <si>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</si>
  <si>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</si>
  <si>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</si>
  <si>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</si>
  <si>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</si>
  <si>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</si>
  <si>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</si>
  <si>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</si>
  <si>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</si>
  <si>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</si>
  <si>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</si>
  <si>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</si>
  <si>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</si>
  <si>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</si>
  <si>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</si>
  <si>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</si>
  <si>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</si>
  <si>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</si>
  <si>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</si>
  <si>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</si>
  <si>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</si>
  <si>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</si>
  <si>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</si>
  <si>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</si>
  <si>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</si>
  <si>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</si>
  <si>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</si>
  <si>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</si>
  <si>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</si>
  <si>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</si>
  <si>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</si>
  <si>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</si>
  <si>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</si>
  <si>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</si>
  <si>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</si>
  <si>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</si>
  <si>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</si>
  <si>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</si>
  <si>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</si>
  <si>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</si>
  <si>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</si>
  <si>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</si>
  <si>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</si>
  <si>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</si>
  <si>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</si>
  <si>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</si>
  <si>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</si>
  <si>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</si>
  <si>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</si>
  <si>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</si>
  <si>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</si>
  <si>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</si>
  <si>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</si>
  <si>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</si>
  <si>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</si>
  <si>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</si>
  <si>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</si>
  <si>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</si>
  <si>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</si>
  <si>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</si>
  <si>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</si>
  <si>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</si>
  <si>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</si>
  <si>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</si>
  <si>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</si>
  <si>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</si>
  <si>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</si>
  <si>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</si>
  <si>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</si>
  <si>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</si>
  <si>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</si>
  <si>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</si>
  <si>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</si>
  <si>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</si>
  <si>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</si>
  <si>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</si>
  <si>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</si>
  <si>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</si>
  <si>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</si>
  <si>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</si>
  <si>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</si>
  <si>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</si>
  <si>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</si>
  <si>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</si>
  <si>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</si>
  <si>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</si>
  <si>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</si>
  <si>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</si>
  <si>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</si>
  <si>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</si>
  <si>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</si>
  <si>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</si>
  <si>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</si>
  <si>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</si>
  <si>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</si>
  <si>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</si>
  <si>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</si>
  <si>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</si>
  <si>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</si>
  <si>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</si>
  <si>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</si>
  <si>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</si>
  <si>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</si>
  <si>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</si>
  <si>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</si>
  <si>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</si>
  <si>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</si>
  <si>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</si>
  <si>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</si>
  <si>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</si>
  <si>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</si>
  <si>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</si>
  <si>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</si>
  <si>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</si>
  <si>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</si>
  <si>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</si>
  <si>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</si>
  <si>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</si>
  <si>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</si>
  <si>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</si>
  <si>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</si>
  <si>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</si>
  <si>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</si>
  <si>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</si>
  <si>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</si>
  <si>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</si>
  <si>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</si>
  <si>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</si>
  <si>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</si>
  <si>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</si>
  <si>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</si>
  <si>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</si>
  <si>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</si>
  <si>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</si>
  <si>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</si>
  <si>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</si>
  <si>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</si>
  <si>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</si>
  <si>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</si>
  <si>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</si>
  <si>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</si>
  <si>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</si>
  <si>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</si>
  <si>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</si>
  <si>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</si>
  <si>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</si>
  <si>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</si>
  <si>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</si>
  <si>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</si>
  <si>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</si>
  <si>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</si>
  <si>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</si>
  <si>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</si>
  <si>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</si>
  <si>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</si>
  <si>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</si>
  <si>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</si>
  <si>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</si>
  <si>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</si>
  <si>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</si>
  <si>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</si>
  <si>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</si>
  <si>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</si>
  <si>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</si>
  <si>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</si>
  <si>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</si>
  <si>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</si>
  <si>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</si>
  <si>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</si>
  <si>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</si>
  <si>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</si>
  <si>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</si>
  <si>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</si>
  <si>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</si>
  <si>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</si>
  <si>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</si>
  <si>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</si>
  <si>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</si>
  <si>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</si>
  <si>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</si>
  <si>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</si>
  <si>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</si>
  <si>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</si>
  <si>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</si>
  <si>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</si>
  <si>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</si>
  <si>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</si>
  <si>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</si>
  <si>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</si>
  <si>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</si>
  <si>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</si>
  <si>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</si>
  <si>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</si>
  <si>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</si>
  <si>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</si>
  <si>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</si>
  <si>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</si>
  <si>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</si>
  <si>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</si>
  <si>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</si>
  <si>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</si>
  <si>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</si>
  <si>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</si>
  <si>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</si>
  <si>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</si>
  <si>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</si>
  <si>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</si>
  <si>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</si>
  <si>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</si>
  <si>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</si>
  <si>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</si>
  <si>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</si>
  <si>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</si>
  <si>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</si>
  <si>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</si>
  <si>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</si>
  <si>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</si>
  <si>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</si>
  <si>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</si>
  <si>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</si>
  <si>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</si>
  <si>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</si>
  <si>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</si>
  <si>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</si>
  <si>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</si>
  <si>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</si>
  <si>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</si>
  <si>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</si>
  <si>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</si>
  <si>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</si>
  <si>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</si>
  <si>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</si>
  <si>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</si>
  <si>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</si>
  <si>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</si>
  <si>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</si>
  <si>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</si>
  <si>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</si>
  <si>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</si>
  <si>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</si>
  <si>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</si>
  <si>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</si>
  <si>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</si>
  <si>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</si>
  <si>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</si>
  <si>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</si>
  <si>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</si>
  <si>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</si>
  <si>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</si>
  <si>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</si>
  <si>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</si>
  <si>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</si>
  <si>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</si>
  <si>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</si>
  <si>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</si>
  <si>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</si>
  <si>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</si>
  <si>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</si>
  <si>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</si>
  <si>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</si>
  <si>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</si>
  <si>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</si>
  <si>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</si>
  <si>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</si>
  <si>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</si>
  <si>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</si>
  <si>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</si>
  <si>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</si>
  <si>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</si>
  <si>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</si>
  <si>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</si>
  <si>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</si>
  <si>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</si>
  <si>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</si>
  <si>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</si>
  <si>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</si>
  <si>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</si>
  <si>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</si>
  <si>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</si>
  <si>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</si>
  <si>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</si>
  <si>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</si>
  <si>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</si>
  <si>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</si>
  <si>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</si>
  <si>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</si>
  <si>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</si>
  <si>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</si>
  <si>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</si>
  <si>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</si>
  <si>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</si>
  <si>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</si>
  <si>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</si>
  <si>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</si>
  <si>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</si>
  <si>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</si>
  <si>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</si>
  <si>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</si>
  <si>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</si>
  <si>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</si>
  <si>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</si>
  <si>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</si>
  <si>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</si>
  <si>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</si>
  <si>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</si>
  <si>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</si>
  <si>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</si>
  <si>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</si>
  <si>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</si>
  <si>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</si>
  <si>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</si>
  <si>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</si>
  <si>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</si>
  <si>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</si>
  <si>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</si>
  <si>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</si>
  <si>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</si>
  <si>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</si>
  <si>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</si>
  <si>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</si>
  <si>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</si>
  <si>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</si>
  <si>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</si>
  <si>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</si>
  <si>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</si>
  <si>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</si>
  <si>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</si>
  <si>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</si>
  <si>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</si>
  <si>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</si>
  <si>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</si>
  <si>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</si>
  <si>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</si>
  <si>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</si>
  <si>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</si>
  <si>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</si>
  <si>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</si>
  <si>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</si>
  <si>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</si>
  <si>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</si>
  <si>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</si>
  <si>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</si>
  <si>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</si>
  <si>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</si>
  <si>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</si>
  <si>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</si>
  <si>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</si>
  <si>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</si>
  <si>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</si>
  <si>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</si>
  <si>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</si>
  <si>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</si>
  <si>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</si>
  <si>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</si>
  <si>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</si>
  <si>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</si>
  <si>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</si>
  <si>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</si>
  <si>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</si>
  <si>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</si>
  <si>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</si>
  <si>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</si>
  <si>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</si>
  <si>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</si>
  <si>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</si>
  <si>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</si>
  <si>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</si>
  <si>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</si>
  <si>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</si>
  <si>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</si>
  <si>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</si>
  <si>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</si>
  <si>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</si>
  <si>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</si>
  <si>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</si>
  <si>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</si>
  <si>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</si>
  <si>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</si>
  <si>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</si>
  <si>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</si>
  <si>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</si>
  <si>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</si>
  <si>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</si>
  <si>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</si>
  <si>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</si>
  <si>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</si>
  <si>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</si>
  <si>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</si>
  <si>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</si>
  <si>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</si>
  <si>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</si>
  <si>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</si>
  <si>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</si>
  <si>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</si>
  <si>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</si>
  <si>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</si>
  <si>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</si>
  <si>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</si>
  <si>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</si>
  <si>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</si>
  <si>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</si>
  <si>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</si>
  <si>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</si>
  <si>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</si>
  <si>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</si>
  <si>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</si>
  <si>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</si>
  <si>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</si>
  <si>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</si>
  <si>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</si>
  <si>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</si>
  <si>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</si>
  <si>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</si>
  <si>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</si>
  <si>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</si>
  <si>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</si>
  <si>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</si>
  <si>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</si>
  <si>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</si>
  <si>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</si>
  <si>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</si>
  <si>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</si>
  <si>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</si>
  <si>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</si>
  <si>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</si>
  <si>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</si>
  <si>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</si>
  <si>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</si>
  <si>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</si>
  <si>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</si>
  <si>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</si>
  <si>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</si>
  <si>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</si>
  <si>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</si>
  <si>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</si>
  <si>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</si>
  <si>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</si>
  <si>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</si>
  <si>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</si>
  <si>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</si>
  <si>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</si>
  <si>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</si>
  <si>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</si>
  <si>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</si>
  <si>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</si>
  <si>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</si>
  <si>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</si>
  <si>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</si>
  <si>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</si>
  <si>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</si>
  <si>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</si>
  <si>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</si>
  <si>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</si>
  <si>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</si>
  <si>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</si>
  <si>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</si>
  <si>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</si>
  <si>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</si>
  <si>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</si>
  <si>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</si>
  <si>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</si>
  <si>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</si>
  <si>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</si>
  <si>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</si>
  <si>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</si>
  <si>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</si>
  <si>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</si>
  <si>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</si>
  <si>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</si>
  <si>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</si>
  <si>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</si>
  <si>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</si>
  <si>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</si>
  <si>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</si>
  <si>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</si>
  <si>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</si>
  <si>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</si>
  <si>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</si>
  <si>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</si>
  <si>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</si>
  <si>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</si>
  <si>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</si>
  <si>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</si>
  <si>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</si>
  <si>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</si>
  <si>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</si>
  <si>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</si>
  <si>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</si>
  <si>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</si>
  <si>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</si>
  <si>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</si>
  <si>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</si>
  <si>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</si>
  <si>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</si>
  <si>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</si>
  <si>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</si>
  <si>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</si>
  <si>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</si>
  <si>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</si>
  <si>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</si>
  <si>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</si>
  <si>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</si>
  <si>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</si>
  <si>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</si>
  <si>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</si>
  <si>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</si>
  <si>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</si>
  <si>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</si>
  <si>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</si>
  <si>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</si>
  <si>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</si>
  <si>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</si>
  <si>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</si>
  <si>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</si>
  <si>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</si>
  <si>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</si>
  <si>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</si>
  <si>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</si>
  <si>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</si>
  <si>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</si>
  <si>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</si>
  <si>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</si>
  <si>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</si>
  <si>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</si>
  <si>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</si>
  <si>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</si>
  <si>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</si>
  <si>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</si>
  <si>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</si>
  <si>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</si>
  <si>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</si>
  <si>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</si>
  <si>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</si>
  <si>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</si>
  <si>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</si>
  <si>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</si>
  <si>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</si>
  <si>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</si>
  <si>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</si>
  <si>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</si>
  <si>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</si>
  <si>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</si>
  <si>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</si>
  <si>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</si>
  <si>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</si>
  <si>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</si>
  <si>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</si>
  <si>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</si>
  <si>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</si>
  <si>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</si>
  <si>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</si>
  <si>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</si>
  <si>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</si>
  <si>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</si>
  <si>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</si>
  <si>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</si>
  <si>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</si>
  <si>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</si>
  <si>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</si>
  <si>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</si>
  <si>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</si>
  <si>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</si>
  <si>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</si>
  <si>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</si>
  <si>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</si>
  <si>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</si>
  <si>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</si>
  <si>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</si>
  <si>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</si>
  <si>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</si>
  <si>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</si>
  <si>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</si>
  <si>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</si>
  <si>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</si>
  <si>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</si>
  <si>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</si>
  <si>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</si>
  <si>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</si>
  <si>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</si>
  <si>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</si>
  <si>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</si>
  <si>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</si>
  <si>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</si>
  <si>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</si>
  <si>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</si>
  <si>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</si>
  <si>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</si>
  <si>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</si>
  <si>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</si>
  <si>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</si>
  <si>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</si>
  <si>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</si>
  <si>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</si>
  <si>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</si>
  <si>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</si>
  <si>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</si>
  <si>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</si>
  <si>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</si>
  <si>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</si>
  <si>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</si>
  <si>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</si>
  <si>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</si>
  <si>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</si>
  <si>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</si>
  <si>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</si>
  <si>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</si>
  <si>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</si>
  <si>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</si>
  <si>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</si>
  <si>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</si>
  <si>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</si>
  <si>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</si>
  <si>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</si>
  <si>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</si>
  <si>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</si>
  <si>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</si>
  <si>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</si>
  <si>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</si>
  <si>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</si>
  <si>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</si>
  <si>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</si>
  <si>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</si>
  <si>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</si>
  <si>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</si>
  <si>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</si>
  <si>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</si>
  <si>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</si>
  <si>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</si>
  <si>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</si>
  <si>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</si>
  <si>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</si>
  <si>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</si>
  <si>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</si>
  <si>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</si>
  <si>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</si>
  <si>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</si>
  <si>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</si>
  <si>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</si>
  <si>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</si>
  <si>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</si>
  <si>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</si>
  <si>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</si>
  <si>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</si>
  <si>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</si>
  <si>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</si>
  <si>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</si>
  <si>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</si>
  <si>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</si>
  <si>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</si>
  <si>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</si>
  <si>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</si>
  <si>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</si>
  <si>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</si>
  <si>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</si>
  <si>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</si>
  <si>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</si>
  <si>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</si>
  <si>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</si>
  <si>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</si>
  <si>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</si>
  <si>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</si>
  <si>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</si>
  <si>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</si>
  <si>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</si>
  <si>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</si>
  <si>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</si>
  <si>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</si>
  <si>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</si>
  <si>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</si>
  <si>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</si>
  <si>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</si>
  <si>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</si>
  <si>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</si>
  <si>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</si>
  <si>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</si>
  <si>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</si>
  <si>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</si>
  <si>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</si>
  <si>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</si>
  <si>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</si>
  <si>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</si>
  <si>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</si>
  <si>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</si>
  <si>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</si>
  <si>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</si>
  <si>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</si>
  <si>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</si>
  <si>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</si>
  <si>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</si>
  <si>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</si>
  <si>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</si>
  <si>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</si>
  <si>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</si>
  <si>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</si>
  <si>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</si>
  <si>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</si>
  <si>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</si>
  <si>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</si>
  <si>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</si>
  <si>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</si>
  <si>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</si>
  <si>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</si>
  <si>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</si>
  <si>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</si>
  <si>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</si>
  <si>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</si>
  <si>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</si>
  <si>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</si>
  <si>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</si>
  <si>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</si>
  <si>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</si>
  <si>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</si>
  <si>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</si>
  <si>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</si>
  <si>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</si>
  <si>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</si>
  <si>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</si>
  <si>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</si>
  <si>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</si>
  <si>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</si>
  <si>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</si>
  <si>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</si>
  <si>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</si>
  <si>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</si>
  <si>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</si>
  <si>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</si>
  <si>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</si>
  <si>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</si>
  <si>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</si>
  <si>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</si>
  <si>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</si>
  <si>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</si>
  <si>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</si>
  <si>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</si>
  <si>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</si>
  <si>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</si>
  <si>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</si>
  <si>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</si>
  <si>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</si>
  <si>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</si>
  <si>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</si>
  <si>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</si>
  <si>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</si>
  <si>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</si>
  <si>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</si>
  <si>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</si>
  <si>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</si>
  <si>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</si>
  <si>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</si>
  <si>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</si>
  <si>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</si>
  <si>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</si>
  <si>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</si>
  <si>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</si>
  <si>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</si>
  <si>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</si>
  <si>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</si>
  <si>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</si>
  <si>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</si>
  <si>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</si>
  <si>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</si>
  <si>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</si>
  <si>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</si>
  <si>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</si>
  <si>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</si>
  <si>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</si>
  <si>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</si>
  <si>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</si>
  <si>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</si>
  <si>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</si>
  <si>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</si>
  <si>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</si>
  <si>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</si>
  <si>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</si>
  <si>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</si>
  <si>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</si>
  <si>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</si>
  <si>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</si>
  <si>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</si>
  <si>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</si>
  <si>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</si>
  <si>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</si>
  <si>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</si>
  <si>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</si>
  <si>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</si>
  <si>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</si>
  <si>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</si>
  <si>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</si>
  <si>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</si>
  <si>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</si>
  <si>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</si>
  <si>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</si>
  <si>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</si>
  <si>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</si>
  <si>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</si>
  <si>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</si>
  <si>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</si>
  <si>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</si>
  <si>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</si>
  <si>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</si>
  <si>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</si>
  <si>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</si>
  <si>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</si>
  <si>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</si>
  <si>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</si>
  <si>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</si>
  <si>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</si>
  <si>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</si>
  <si>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</si>
  <si>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</si>
  <si>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</si>
  <si>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</si>
  <si>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</si>
  <si>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</si>
  <si>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</si>
  <si>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</si>
  <si>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</si>
  <si>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</si>
  <si>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</si>
  <si>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</si>
  <si>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</si>
  <si>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</si>
  <si>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</si>
  <si>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</si>
  <si>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</si>
  <si>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</si>
  <si>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</si>
  <si>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</si>
  <si>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</si>
  <si>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</si>
  <si>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</si>
  <si>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</si>
  <si>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</si>
  <si>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</si>
  <si>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</si>
  <si>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</si>
  <si>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</si>
  <si>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</si>
  <si>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</si>
  <si>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</si>
  <si>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</si>
  <si>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</si>
  <si>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</si>
  <si>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</si>
  <si>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</si>
  <si>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</si>
  <si>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</si>
  <si>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</si>
  <si>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</si>
  <si>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</si>
  <si>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</si>
  <si>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</si>
  <si>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</si>
  <si>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</si>
  <si>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</si>
  <si>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</si>
  <si>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</si>
  <si>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</si>
  <si>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</si>
  <si>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</si>
  <si>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</si>
  <si>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</si>
  <si>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</si>
  <si>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</si>
  <si>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</si>
  <si>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</si>
  <si>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</si>
  <si>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</si>
  <si>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</si>
  <si>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</si>
  <si>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</si>
  <si>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</si>
  <si>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</si>
  <si>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</si>
  <si>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</si>
  <si>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</si>
  <si>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</si>
  <si>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</si>
  <si>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</si>
  <si>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</si>
  <si>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</si>
  <si>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</si>
  <si>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</si>
  <si>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</si>
  <si>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</si>
  <si>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</si>
  <si>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</si>
  <si>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</si>
  <si>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</si>
  <si>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</si>
  <si>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</si>
  <si>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</si>
  <si>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</si>
  <si>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</si>
  <si>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</si>
  <si>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</si>
  <si>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</si>
  <si>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</si>
  <si>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</si>
  <si>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</si>
  <si>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</si>
  <si>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</si>
  <si>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</si>
  <si>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</si>
  <si>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</si>
  <si>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</si>
  <si>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</si>
  <si>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</si>
  <si>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</si>
  <si>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</si>
  <si>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</si>
  <si>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</si>
  <si>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</si>
  <si>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</si>
  <si>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</si>
  <si>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</si>
  <si>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</si>
  <si>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</si>
  <si>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</si>
  <si>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</si>
  <si>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</si>
  <si>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</si>
  <si>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</si>
  <si>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</si>
  <si>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</si>
  <si>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</si>
  <si>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</si>
  <si>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</si>
  <si>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</si>
  <si>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</si>
  <si>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</si>
  <si>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</si>
  <si>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</si>
  <si>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</si>
  <si>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</si>
  <si>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</si>
  <si>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</si>
  <si>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</si>
  <si>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</si>
  <si>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</si>
  <si>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</si>
  <si>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</si>
  <si>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</si>
  <si>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</si>
  <si>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</si>
  <si>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</si>
  <si>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</si>
  <si>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</si>
  <si>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</si>
  <si>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</si>
  <si>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</si>
  <si>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</si>
  <si>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</si>
  <si>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</si>
  <si>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</si>
  <si>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</si>
  <si>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</si>
  <si>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</si>
  <si>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</si>
  <si>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</si>
  <si>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</si>
  <si>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</si>
  <si>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</si>
  <si>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</si>
  <si>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</si>
  <si>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</si>
  <si>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</si>
  <si>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</si>
  <si>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</si>
  <si>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</si>
  <si>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</si>
  <si>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</si>
  <si>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</si>
  <si>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</si>
  <si>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</si>
  <si>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</si>
  <si>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</si>
  <si>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</si>
  <si>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</si>
  <si>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</si>
  <si>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</si>
  <si>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</si>
  <si>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</si>
  <si>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</si>
  <si>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</si>
  <si>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</si>
  <si>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</si>
  <si>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</si>
  <si>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</si>
  <si>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</si>
  <si>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</si>
  <si>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</si>
  <si>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</si>
  <si>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</si>
  <si>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</si>
  <si>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</si>
  <si>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</si>
  <si>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</si>
  <si>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</si>
  <si>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</si>
  <si>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</si>
  <si>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</si>
  <si>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</si>
  <si>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</si>
  <si>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</si>
  <si>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</si>
  <si>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</si>
  <si>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</si>
  <si>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</si>
  <si>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</si>
  <si>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</si>
  <si>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</si>
  <si>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</si>
  <si>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</si>
  <si>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</si>
  <si>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</si>
  <si>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</si>
  <si>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</si>
  <si>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</si>
  <si>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</si>
  <si>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</si>
  <si>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</si>
  <si>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</si>
  <si>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</si>
  <si>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</si>
  <si>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</si>
  <si>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</si>
  <si>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</si>
  <si>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</si>
  <si>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</si>
  <si>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</si>
  <si>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</si>
  <si>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</si>
  <si>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</si>
  <si>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</si>
  <si>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</si>
  <si>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</si>
  <si>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</si>
  <si>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</si>
  <si>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</si>
  <si>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</si>
  <si>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</si>
  <si>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</si>
  <si>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</si>
  <si>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</si>
  <si>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</si>
  <si>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</si>
  <si>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</si>
  <si>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</si>
  <si>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</si>
  <si>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</si>
  <si>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</si>
  <si>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</si>
  <si>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</si>
  <si>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</si>
  <si>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</si>
  <si>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</si>
  <si>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</si>
  <si>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</si>
  <si>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</si>
  <si>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</si>
  <si>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</si>
  <si>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</si>
  <si>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</si>
  <si>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</si>
  <si>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</si>
  <si>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</si>
  <si>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</si>
  <si>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</si>
  <si>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</si>
  <si>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</si>
  <si>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</si>
  <si>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</si>
  <si>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</si>
  <si>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</si>
  <si>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</si>
  <si>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</si>
  <si>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</si>
  <si>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</si>
  <si>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</si>
  <si>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</si>
  <si>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</si>
  <si>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</si>
  <si>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</si>
  <si>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</si>
  <si>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</si>
  <si>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</si>
  <si>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</si>
  <si>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</si>
  <si>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</si>
  <si>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</si>
  <si>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</si>
  <si>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</si>
  <si>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</si>
  <si>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</si>
  <si>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</si>
  <si>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</si>
  <si>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</si>
  <si>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</si>
  <si>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</si>
  <si>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</si>
  <si>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</si>
  <si>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</si>
  <si>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</si>
  <si>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</si>
  <si>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</si>
  <si>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</si>
  <si>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</si>
  <si>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</si>
  <si>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</si>
  <si>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</si>
  <si>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</si>
  <si>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</si>
  <si>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</si>
  <si>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</si>
  <si>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</si>
  <si>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</si>
  <si>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</si>
  <si>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</si>
  <si>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</si>
  <si>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</si>
  <si>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</si>
  <si>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</si>
  <si>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</si>
  <si>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</si>
  <si>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</si>
  <si>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</si>
  <si>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</si>
  <si>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</si>
  <si>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</si>
  <si>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</si>
  <si>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</si>
  <si>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</si>
  <si>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</si>
  <si>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</si>
  <si>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</si>
  <si>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</si>
  <si>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</si>
  <si>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</si>
  <si>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</si>
  <si>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</si>
  <si>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</si>
  <si>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</si>
  <si>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</si>
  <si>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</si>
  <si>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</si>
  <si>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</si>
  <si>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</si>
  <si>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</si>
  <si>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</si>
  <si>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</si>
  <si>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</si>
  <si>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</si>
  <si>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</si>
  <si>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</si>
  <si>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</si>
  <si>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</si>
  <si>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</si>
  <si>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</si>
  <si>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</si>
  <si>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</si>
  <si>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</si>
  <si>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</si>
  <si>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</si>
  <si>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</si>
  <si>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</si>
  <si>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</si>
  <si>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</si>
  <si>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</si>
  <si>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</si>
  <si>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</si>
  <si>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</si>
  <si>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</si>
  <si>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</si>
  <si>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</si>
  <si>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</si>
  <si>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</si>
  <si>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</si>
  <si>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</si>
  <si>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</si>
  <si>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</si>
  <si>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</si>
  <si>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</si>
  <si>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</si>
  <si>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</si>
  <si>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</si>
  <si>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</si>
  <si>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</si>
  <si>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</si>
  <si>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</si>
  <si>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</si>
  <si>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</si>
  <si>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</si>
  <si>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</si>
  <si>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</si>
  <si>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</si>
  <si>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</si>
  <si>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</si>
  <si>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</si>
  <si>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</si>
  <si>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</si>
  <si>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</si>
  <si>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</si>
  <si>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</si>
  <si>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</si>
  <si>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</si>
  <si>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</si>
  <si>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</si>
  <si>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</si>
  <si>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</si>
  <si>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</si>
  <si>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</si>
  <si>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</si>
  <si>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</si>
  <si>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</si>
  <si>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</si>
  <si>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</si>
  <si>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</si>
  <si>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</si>
  <si>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</si>
  <si>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</si>
  <si>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</si>
  <si>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</si>
  <si>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</si>
  <si>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</si>
  <si>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</si>
  <si>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</si>
  <si>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</si>
  <si>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</si>
  <si>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</si>
  <si>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</si>
  <si>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</si>
  <si>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</si>
  <si>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</si>
  <si>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</si>
  <si>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</si>
  <si>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</si>
  <si>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</si>
  <si>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</si>
  <si>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</si>
  <si>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</si>
  <si>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</si>
  <si>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</si>
  <si>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</si>
  <si>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</si>
  <si>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</si>
  <si>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</si>
  <si>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</si>
  <si>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</si>
  <si>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</si>
  <si>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</si>
  <si>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</si>
  <si>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</si>
  <si>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</si>
  <si>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</si>
  <si>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</si>
  <si>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</si>
  <si>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</si>
  <si>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</si>
  <si>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</si>
  <si>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</si>
  <si>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</si>
  <si>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</si>
  <si>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</si>
  <si>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</si>
  <si>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</si>
  <si>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</si>
  <si>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</si>
  <si>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</si>
  <si>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</si>
  <si>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</si>
  <si>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</si>
  <si>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</si>
  <si>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</si>
  <si>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</si>
  <si>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</si>
  <si>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</si>
  <si>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</si>
  <si>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</si>
  <si>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</si>
  <si>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</si>
  <si>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</si>
  <si>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</si>
  <si>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</si>
  <si>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</si>
  <si>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</si>
  <si>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</si>
  <si>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</si>
  <si>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</si>
  <si>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</si>
  <si>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</si>
  <si>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</si>
  <si>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</si>
  <si>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</si>
  <si>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</si>
  <si>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</si>
  <si>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</si>
  <si>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</si>
  <si>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</si>
  <si>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</si>
  <si>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</si>
  <si>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</si>
  <si>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</si>
  <si>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</si>
  <si>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</si>
  <si>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</si>
  <si>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</si>
  <si>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</si>
  <si>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</si>
  <si>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</si>
  <si>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</si>
  <si>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</si>
  <si>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</si>
  <si>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</si>
  <si>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</si>
  <si>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</si>
  <si>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</si>
  <si>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</si>
  <si>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</si>
  <si>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</si>
  <si>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</si>
  <si>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</si>
  <si>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</si>
  <si>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</si>
  <si>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</si>
  <si>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</si>
  <si>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</si>
  <si>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</si>
  <si>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</si>
  <si>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</si>
  <si>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</si>
  <si>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</si>
  <si>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</si>
  <si>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</si>
  <si>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</si>
  <si>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</si>
  <si>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</si>
  <si>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</si>
  <si>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</si>
  <si>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</si>
  <si>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</si>
  <si>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</si>
  <si>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</si>
  <si>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</si>
  <si>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</si>
  <si>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</si>
  <si>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</si>
  <si>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</si>
  <si>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</si>
  <si>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</si>
  <si>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</si>
  <si>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</si>
  <si>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</si>
  <si>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</si>
  <si>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</si>
  <si>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</si>
  <si>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</si>
  <si>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</si>
  <si>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</si>
  <si>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</si>
  <si>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</si>
  <si>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</si>
  <si>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</si>
  <si>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</si>
  <si>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</si>
  <si>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</si>
  <si>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</si>
  <si>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</si>
  <si>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</si>
  <si>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</si>
  <si>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</si>
  <si>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</si>
  <si>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</si>
  <si>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</si>
  <si>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</si>
  <si>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</si>
  <si>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</si>
  <si>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</si>
  <si>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</si>
  <si>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</si>
  <si>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</si>
  <si>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</si>
  <si>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</si>
  <si>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</si>
  <si>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</si>
  <si>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</si>
  <si>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</si>
  <si>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</si>
  <si>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</si>
  <si>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</si>
  <si>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</si>
  <si>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</si>
  <si>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</si>
  <si>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</si>
  <si>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</si>
  <si>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</si>
  <si>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</si>
  <si>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</si>
  <si>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</si>
  <si>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</si>
  <si>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</si>
  <si>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</si>
  <si>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</si>
  <si>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</si>
  <si>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</si>
  <si>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</si>
  <si>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</si>
  <si>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</si>
  <si>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</si>
  <si>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</si>
  <si>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</si>
  <si>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</si>
  <si>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</si>
  <si>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</si>
  <si>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</si>
  <si>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</si>
  <si>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</si>
  <si>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</si>
  <si>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</si>
  <si>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</si>
  <si>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</si>
  <si>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</si>
  <si>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</si>
  <si>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</si>
  <si>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</si>
  <si>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</si>
  <si>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</si>
  <si>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</si>
  <si>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</si>
  <si>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</si>
  <si>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</si>
  <si>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</si>
  <si>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</si>
  <si>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</si>
  <si>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</si>
  <si>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</si>
  <si>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</si>
  <si>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</si>
  <si>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</si>
  <si>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</si>
  <si>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</si>
  <si>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</si>
  <si>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</si>
  <si>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</si>
  <si>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</si>
  <si>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</si>
  <si>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</si>
  <si>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</si>
  <si>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</si>
  <si>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</si>
  <si>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</si>
  <si>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</si>
  <si>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</si>
  <si>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</si>
  <si>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</si>
  <si>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</si>
  <si>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</si>
  <si>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</si>
  <si>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</si>
  <si>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</si>
  <si>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</si>
  <si>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</si>
  <si>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</si>
  <si>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</si>
  <si>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</si>
  <si>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</si>
  <si>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</si>
  <si>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</si>
  <si>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</si>
  <si>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</si>
  <si>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</si>
  <si>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</si>
  <si>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</si>
  <si>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</si>
  <si>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</si>
  <si>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</si>
  <si>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</si>
  <si>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</si>
  <si>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</si>
  <si>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</si>
  <si>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</si>
  <si>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</si>
  <si>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</si>
  <si>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</si>
  <si>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</si>
  <si>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</si>
  <si>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</si>
  <si>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</si>
  <si>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</si>
  <si>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</si>
  <si>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</si>
  <si>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</si>
  <si>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</si>
  <si>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</si>
  <si>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</si>
  <si>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</si>
  <si>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</si>
  <si>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</si>
  <si>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</si>
  <si>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</si>
  <si>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</si>
  <si>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</si>
  <si>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</si>
  <si>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</si>
  <si>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</si>
  <si>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</si>
  <si>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</si>
  <si>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</si>
  <si>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</si>
  <si>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</si>
  <si>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</si>
  <si>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</si>
  <si>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</si>
  <si>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</si>
  <si>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</si>
  <si>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</si>
  <si>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</si>
  <si>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</si>
  <si>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</si>
  <si>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</si>
  <si>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</si>
  <si>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</si>
  <si>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</si>
  <si>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</si>
  <si>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</si>
  <si>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</si>
  <si>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</si>
  <si>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</si>
  <si>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</si>
  <si>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</si>
  <si>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</si>
  <si>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</si>
  <si>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</si>
  <si>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</si>
  <si>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</si>
  <si>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</si>
  <si>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</si>
  <si>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</si>
  <si>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</si>
  <si>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</si>
  <si>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</si>
  <si>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</si>
  <si>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</si>
  <si>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</si>
  <si>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</si>
  <si>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</si>
  <si>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</si>
  <si>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</si>
  <si>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</si>
  <si>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</si>
  <si>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</si>
  <si>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</si>
  <si>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</si>
  <si>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</si>
  <si>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</si>
  <si>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</si>
  <si>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</si>
  <si>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</si>
  <si>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</si>
  <si>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</si>
  <si>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</si>
  <si>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</si>
  <si>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</si>
  <si>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</si>
  <si>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</si>
  <si>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</si>
  <si>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</si>
  <si>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</si>
  <si>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</si>
  <si>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</si>
  <si>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</si>
  <si>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</si>
  <si>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</si>
  <si>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</si>
  <si>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</si>
  <si>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</si>
  <si>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</si>
  <si>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</si>
  <si>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</si>
  <si>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</si>
  <si>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</si>
  <si>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</si>
  <si>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</si>
  <si>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</si>
  <si>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</si>
  <si>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</si>
  <si>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</si>
  <si>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</si>
  <si>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</si>
  <si>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</si>
  <si>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</si>
  <si>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</si>
  <si>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</si>
  <si>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</si>
  <si>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</si>
  <si>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</si>
  <si>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</si>
  <si>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</si>
  <si>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</si>
  <si>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</si>
  <si>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</si>
  <si>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</si>
  <si>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</si>
  <si>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</si>
  <si>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</si>
  <si>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</si>
  <si>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</si>
  <si>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</si>
  <si>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</si>
  <si>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</si>
  <si>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</si>
  <si>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</si>
  <si>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</si>
  <si>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</si>
  <si>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</si>
  <si>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</si>
  <si>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</si>
  <si>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</si>
  <si>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</si>
  <si>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</si>
  <si>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</si>
  <si>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</si>
  <si>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</si>
  <si>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</si>
  <si>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</si>
  <si>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</si>
  <si>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</si>
  <si>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</si>
  <si>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</si>
  <si>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</si>
  <si>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</si>
  <si>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</si>
  <si>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</si>
  <si>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</si>
  <si>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</si>
  <si>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</si>
  <si>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</si>
  <si>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</si>
  <si>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</si>
  <si>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</si>
  <si>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</si>
  <si>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</si>
  <si>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</si>
  <si>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</si>
  <si>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</si>
  <si>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</si>
  <si>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</si>
  <si>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</si>
  <si>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</si>
  <si>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</si>
  <si>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</si>
  <si>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</si>
  <si>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</si>
  <si>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</si>
  <si>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</si>
  <si>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</si>
  <si>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</si>
  <si>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</si>
  <si>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</si>
  <si>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</si>
  <si>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</si>
  <si>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</si>
  <si>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</si>
  <si>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</si>
  <si>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</si>
  <si>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</si>
  <si>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</si>
  <si>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</si>
  <si>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</si>
  <si>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</si>
  <si>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</si>
  <si>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</si>
  <si>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</si>
  <si>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</si>
  <si>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</si>
  <si>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</si>
  <si>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</si>
  <si>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</si>
  <si>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</si>
  <si>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</si>
  <si>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</si>
  <si>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</si>
  <si>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</si>
  <si>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</si>
  <si>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</si>
  <si>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</si>
  <si>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</si>
  <si>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</si>
  <si>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</si>
  <si>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</si>
  <si>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</si>
  <si>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</si>
  <si>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</si>
  <si>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</si>
  <si>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</si>
  <si>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</si>
  <si>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</si>
  <si>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</si>
  <si>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</si>
  <si>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</si>
  <si>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</si>
  <si>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</si>
  <si>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</si>
  <si>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</si>
  <si>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</si>
  <si>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</si>
  <si>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</si>
  <si>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</si>
  <si>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</si>
  <si>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</si>
  <si>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</si>
  <si>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</si>
  <si>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</si>
  <si>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</si>
  <si>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</si>
  <si>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</si>
  <si>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</si>
  <si>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</si>
  <si>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</si>
  <si>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</si>
  <si>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</si>
  <si>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</si>
  <si>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</si>
  <si>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</si>
  <si>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</si>
  <si>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</si>
  <si>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</si>
  <si>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</si>
  <si>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</si>
  <si>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</si>
  <si>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</si>
  <si>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</si>
  <si>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</si>
  <si>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</si>
  <si>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</si>
  <si>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</si>
  <si>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</si>
  <si>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</si>
  <si>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</si>
  <si>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</si>
  <si>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</si>
  <si>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</si>
  <si>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</si>
  <si>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</si>
  <si>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</si>
  <si>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</si>
  <si>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</si>
  <si>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</si>
  <si>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</si>
  <si>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</si>
  <si>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</si>
  <si>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</si>
  <si>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</si>
  <si>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</si>
  <si>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</si>
  <si>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</si>
  <si>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</si>
  <si>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</si>
  <si>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</si>
  <si>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</si>
  <si>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</si>
  <si>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</si>
  <si>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</si>
  <si>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</si>
  <si>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</si>
  <si>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</si>
  <si>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</si>
  <si>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</si>
  <si>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</si>
  <si>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</si>
  <si>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</si>
  <si>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</si>
  <si>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</si>
  <si>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</si>
  <si>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</si>
  <si>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</si>
  <si>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</si>
  <si>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</si>
  <si>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</si>
  <si>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</si>
  <si>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</si>
  <si>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</si>
  <si>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</si>
  <si>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</si>
  <si>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</si>
  <si>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</si>
  <si>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</si>
  <si>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</si>
  <si>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</si>
  <si>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</si>
  <si>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</si>
  <si>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</si>
  <si>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</si>
  <si>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</si>
  <si>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</si>
  <si>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</si>
  <si>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</si>
  <si>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</si>
  <si>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</si>
  <si>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</si>
  <si>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</si>
  <si>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</si>
  <si>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</si>
  <si>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</si>
  <si>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</si>
  <si>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</si>
  <si>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</si>
  <si>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</si>
  <si>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</si>
  <si>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</si>
  <si>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</si>
  <si>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</si>
  <si>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</si>
  <si>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</si>
  <si>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</si>
  <si>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</si>
  <si>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</si>
  <si>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</si>
  <si>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</si>
  <si>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</si>
  <si>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</si>
  <si>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</si>
  <si>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</si>
  <si>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</si>
  <si>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</si>
  <si>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</si>
  <si>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</si>
  <si>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</si>
  <si>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</si>
  <si>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</si>
  <si>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</si>
  <si>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</si>
  <si>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</si>
  <si>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</si>
  <si>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</si>
  <si>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</si>
  <si>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</si>
  <si>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</si>
  <si>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</si>
  <si>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</si>
  <si>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</si>
  <si>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</si>
  <si>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</si>
  <si>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</si>
  <si>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</si>
  <si>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</si>
  <si>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</si>
  <si>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</si>
  <si>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</si>
  <si>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</si>
  <si>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</si>
  <si>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</si>
  <si>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</si>
  <si>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</si>
  <si>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</si>
  <si>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</si>
  <si>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</si>
  <si>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</si>
  <si>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</si>
  <si>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</si>
  <si>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</si>
  <si>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</si>
  <si>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</si>
  <si>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</si>
  <si>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</si>
  <si>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</si>
  <si>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</si>
  <si>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</si>
  <si>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</si>
  <si>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</si>
  <si>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</si>
  <si>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</si>
  <si>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</si>
  <si>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</si>
  <si>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</si>
  <si>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</si>
  <si>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</si>
  <si>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</si>
  <si>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</si>
  <si>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</si>
  <si>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</si>
  <si>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</si>
  <si>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</si>
  <si>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</si>
  <si>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</si>
  <si>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</si>
  <si>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</si>
  <si>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</si>
  <si>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</si>
  <si>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</si>
  <si>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</si>
  <si>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</si>
  <si>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</si>
  <si>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</si>
  <si>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</si>
  <si>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</si>
  <si>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</si>
  <si>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</si>
  <si>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</si>
  <si>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</si>
  <si>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</si>
  <si>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</si>
  <si>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</si>
  <si>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</si>
  <si>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</si>
  <si>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</si>
  <si>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</si>
  <si>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</si>
  <si>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</si>
  <si>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</si>
  <si>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</si>
  <si>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</si>
  <si>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</si>
  <si>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</si>
  <si>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</si>
  <si>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</si>
  <si>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</si>
  <si>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</si>
  <si>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</si>
  <si>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</si>
  <si>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</si>
  <si>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</si>
  <si>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</si>
  <si>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</si>
  <si>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</si>
  <si>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</si>
  <si>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</si>
  <si>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</si>
  <si>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</si>
  <si>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</si>
  <si>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</si>
  <si>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</si>
  <si>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</si>
  <si>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</si>
  <si>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</si>
  <si>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</si>
  <si>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</si>
  <si>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</si>
  <si>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</si>
  <si>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</si>
  <si>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</si>
  <si>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</si>
  <si>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</si>
  <si>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</si>
  <si>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</si>
  <si>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</si>
  <si>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</si>
  <si>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</si>
  <si>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</si>
  <si>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</si>
  <si>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</si>
  <si>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</si>
  <si>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</si>
  <si>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</si>
  <si>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</si>
  <si>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</si>
  <si>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</si>
  <si>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</si>
  <si>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</si>
  <si>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</si>
  <si>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</si>
  <si>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</si>
  <si>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</si>
  <si>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</si>
  <si>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</si>
  <si>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</si>
  <si>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</si>
  <si>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</si>
  <si>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</si>
  <si>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</si>
  <si>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</si>
  <si>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</si>
  <si>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</si>
  <si>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</si>
  <si>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</si>
  <si>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</si>
  <si>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</si>
  <si>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</si>
  <si>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</si>
  <si>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</si>
  <si>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</si>
  <si>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</si>
  <si>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</si>
  <si>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</si>
  <si>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</si>
  <si>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</si>
  <si>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</si>
  <si>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</si>
  <si>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</si>
  <si>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</si>
  <si>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</si>
  <si>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</si>
  <si>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</si>
  <si>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</si>
  <si>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</si>
  <si>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</si>
  <si>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</si>
  <si>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</si>
  <si>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</si>
  <si>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</si>
  <si>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</si>
  <si>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</si>
  <si>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</si>
  <si>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</si>
  <si>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</si>
  <si>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</si>
  <si>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</si>
  <si>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</si>
  <si>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</si>
  <si>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</si>
  <si>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</si>
  <si>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</si>
  <si>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</si>
  <si>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</si>
  <si>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</si>
  <si>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</si>
  <si>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</si>
  <si>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</si>
  <si>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</si>
  <si>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</si>
  <si>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</si>
  <si>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</si>
  <si>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</si>
  <si>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</si>
  <si>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</si>
  <si>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</si>
  <si>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</si>
  <si>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</si>
  <si>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</si>
  <si>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</si>
  <si>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</si>
  <si>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</si>
  <si>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</si>
  <si>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</si>
  <si>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</si>
  <si>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</si>
  <si>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</si>
  <si>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</si>
  <si>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</si>
  <si>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</si>
  <si>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</si>
  <si>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</si>
  <si>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</si>
  <si>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</si>
  <si>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</si>
  <si>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</si>
  <si>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</si>
  <si>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</si>
  <si>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</si>
  <si>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</si>
  <si>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</si>
  <si>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</si>
  <si>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</si>
  <si>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</si>
  <si>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</si>
  <si>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</si>
  <si>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</si>
  <si>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</si>
  <si>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</si>
  <si>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</si>
  <si>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</si>
  <si>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</si>
  <si>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</si>
  <si>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</si>
  <si>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</si>
  <si>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</si>
  <si>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</si>
  <si>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</si>
  <si>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</si>
  <si>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</si>
  <si>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</si>
  <si>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</si>
  <si>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</si>
  <si>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</si>
  <si>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</si>
  <si>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</si>
  <si>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</si>
  <si>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</si>
  <si>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</si>
  <si>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</si>
  <si>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</si>
  <si>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</si>
  <si>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</si>
  <si>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</si>
  <si>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</si>
  <si>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</si>
  <si>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</si>
  <si>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</si>
  <si>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</si>
  <si>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</si>
  <si>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</si>
  <si>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</si>
  <si>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</si>
  <si>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</si>
  <si>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</si>
  <si>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</si>
  <si>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</si>
  <si>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</si>
  <si>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</si>
  <si>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</si>
  <si>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</si>
  <si>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</si>
  <si>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</si>
  <si>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</si>
  <si>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</si>
  <si>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</si>
  <si>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</si>
  <si>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</si>
  <si>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</si>
  <si>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</si>
  <si>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</si>
  <si>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</si>
  <si>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</si>
  <si>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</si>
  <si>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</si>
  <si>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</si>
  <si>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</si>
  <si>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</si>
  <si>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</si>
  <si>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</si>
  <si>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</si>
  <si>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</si>
  <si>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</si>
  <si>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</si>
  <si>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</si>
  <si>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</si>
  <si>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</si>
  <si>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</si>
  <si>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</si>
  <si>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</si>
  <si>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</si>
  <si>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</si>
  <si>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</si>
  <si>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</si>
  <si>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</si>
  <si>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</si>
  <si>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</si>
  <si>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</si>
  <si>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</si>
  <si>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</si>
  <si>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</si>
  <si>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</si>
  <si>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</si>
  <si>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</si>
  <si>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</si>
  <si>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</si>
  <si>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</si>
  <si>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</si>
  <si>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</si>
  <si>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</si>
  <si>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</si>
  <si>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</si>
  <si>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</si>
  <si>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</si>
  <si>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</si>
  <si>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</si>
  <si>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</si>
  <si>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</si>
  <si>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</si>
  <si>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</si>
  <si>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</si>
  <si>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</si>
  <si>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</si>
  <si>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</si>
  <si>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</si>
  <si>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</si>
  <si>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</si>
  <si>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</si>
  <si>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</si>
  <si>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</si>
  <si>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</si>
  <si>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</si>
  <si>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</si>
  <si>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</si>
  <si>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</si>
  <si>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</si>
  <si>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</si>
  <si>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</si>
  <si>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</si>
  <si>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</si>
  <si>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</si>
  <si>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</si>
  <si>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</si>
  <si>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</si>
  <si>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</si>
  <si>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</si>
  <si>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</si>
  <si>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</si>
  <si>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</si>
  <si>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</si>
  <si>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</si>
  <si>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</si>
  <si>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</si>
  <si>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</si>
  <si>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</si>
  <si>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</si>
  <si>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</si>
  <si>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</si>
  <si>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</si>
  <si>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</si>
  <si>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</si>
  <si>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</si>
  <si>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</si>
  <si>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</si>
  <si>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</si>
  <si>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</si>
  <si>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</si>
  <si>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</si>
  <si>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</si>
  <si>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</si>
  <si>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</si>
  <si>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</si>
  <si>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</si>
  <si>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</si>
  <si>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</si>
  <si>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</si>
  <si>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</si>
  <si>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</si>
  <si>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</si>
  <si>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</si>
  <si>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</si>
  <si>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</si>
  <si>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</si>
  <si>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</si>
  <si>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</si>
  <si>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</si>
  <si>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</si>
  <si>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</si>
  <si>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</si>
  <si>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</si>
  <si>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</si>
  <si>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</si>
  <si>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</si>
  <si>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</si>
  <si>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</si>
  <si>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</si>
  <si>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</si>
  <si>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</si>
  <si>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</si>
  <si>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</si>
  <si>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</si>
  <si>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</si>
  <si>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</si>
  <si>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</si>
  <si>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</si>
  <si>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</si>
  <si>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</si>
  <si>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</si>
  <si>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</si>
  <si>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</si>
  <si>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</si>
  <si>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</si>
  <si>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</si>
  <si>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</si>
  <si>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</si>
  <si>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</si>
  <si>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</si>
  <si>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</si>
  <si>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</si>
  <si>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</si>
  <si>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</si>
  <si>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</si>
  <si>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</si>
  <si>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</si>
  <si>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</si>
  <si>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</si>
  <si>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</si>
  <si>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</si>
  <si>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</si>
  <si>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</si>
  <si>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</si>
  <si>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</si>
  <si>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</si>
  <si>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</si>
  <si>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</si>
  <si>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</si>
  <si>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</si>
  <si>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</si>
  <si>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</si>
  <si>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</si>
  <si>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</si>
  <si>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</si>
  <si>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</si>
  <si>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</si>
  <si>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</si>
  <si>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</si>
  <si>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</si>
  <si>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</si>
  <si>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</si>
  <si>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</si>
  <si>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</si>
  <si>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</si>
  <si>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</si>
  <si>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</si>
  <si>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</si>
  <si>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</si>
  <si>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</si>
  <si>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</si>
  <si>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</si>
  <si>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</si>
  <si>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</si>
  <si>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</si>
  <si>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</si>
  <si>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</si>
  <si>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</si>
  <si>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</si>
  <si>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</si>
  <si>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</si>
  <si>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</si>
  <si>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</si>
  <si>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</si>
  <si>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</si>
  <si>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</si>
  <si>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</si>
  <si>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</si>
  <si>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</si>
  <si>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</si>
  <si>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</si>
  <si>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</si>
  <si>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</si>
  <si>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</si>
  <si>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</si>
  <si>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</si>
  <si>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</si>
  <si>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</si>
  <si>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</si>
  <si>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</si>
  <si>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</si>
  <si>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</si>
  <si>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</si>
  <si>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</si>
  <si>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</si>
  <si>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</si>
  <si>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</si>
  <si>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</si>
  <si>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</si>
  <si>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</si>
  <si>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</si>
  <si>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</si>
  <si>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</si>
  <si>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</si>
  <si>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</si>
  <si>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</si>
  <si>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</si>
  <si>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</si>
  <si>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</si>
  <si>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</si>
  <si>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</si>
  <si>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</si>
  <si>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</si>
  <si>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</si>
  <si>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</si>
  <si>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</si>
  <si>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</si>
  <si>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</si>
  <si>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</si>
  <si>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</si>
  <si>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</si>
  <si>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</si>
  <si>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</si>
  <si>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</si>
  <si>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</si>
  <si>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</si>
  <si>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</si>
  <si>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</si>
  <si>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</si>
  <si>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</si>
  <si>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</si>
  <si>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</si>
  <si>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</si>
  <si>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</si>
  <si>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</si>
  <si>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</si>
  <si>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</si>
  <si>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</si>
  <si>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</si>
  <si>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</si>
  <si>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</si>
  <si>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</si>
  <si>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</si>
  <si>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</si>
  <si>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</si>
  <si>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</si>
  <si>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</si>
  <si>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</si>
  <si>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</si>
  <si>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</si>
  <si>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</si>
  <si>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</si>
  <si>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</si>
  <si>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</si>
  <si>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</si>
  <si>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</si>
  <si>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</si>
  <si>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</si>
  <si>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</si>
  <si>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</si>
  <si>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</si>
  <si>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</si>
  <si>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</si>
  <si>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</si>
  <si>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</si>
  <si>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</si>
  <si>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</si>
  <si>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</si>
  <si>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</si>
  <si>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</si>
  <si>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</si>
  <si>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</si>
  <si>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</si>
  <si>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</si>
  <si>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</si>
  <si>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</si>
  <si>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</si>
  <si>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</si>
  <si>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</si>
  <si>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</si>
  <si>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</si>
  <si>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</si>
  <si>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</si>
  <si>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</si>
  <si>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</si>
  <si>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</si>
  <si>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</si>
  <si>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</si>
  <si>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</si>
  <si>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</si>
  <si>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</si>
  <si>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</si>
  <si>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</si>
  <si>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</si>
  <si>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</si>
  <si>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</si>
  <si>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</si>
  <si>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</si>
  <si>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</si>
  <si>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</si>
  <si>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</si>
  <si>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</si>
  <si>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</si>
  <si>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</si>
  <si>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</si>
  <si>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</si>
  <si>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</si>
  <si>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</si>
  <si>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</si>
  <si>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</si>
  <si>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</si>
  <si>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</si>
  <si>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</si>
  <si>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</si>
  <si>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</si>
  <si>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</si>
  <si>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</si>
  <si>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</si>
  <si>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</si>
  <si>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</si>
  <si>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</si>
  <si>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</si>
  <si>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</si>
  <si>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</si>
  <si>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</si>
  <si>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</si>
  <si>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</si>
  <si>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</si>
  <si>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</si>
  <si>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</si>
  <si>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</si>
  <si>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</si>
  <si>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</si>
  <si>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</si>
  <si>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</si>
  <si>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</si>
  <si>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</si>
  <si>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</si>
  <si>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</si>
  <si>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</si>
  <si>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</si>
  <si>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</si>
  <si>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</si>
  <si>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</si>
  <si>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</si>
  <si>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</si>
  <si>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</si>
  <si>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</si>
  <si>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</si>
  <si>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</si>
  <si>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</si>
  <si>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</si>
  <si>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</si>
  <si>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</si>
  <si>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</si>
  <si>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</si>
  <si>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</si>
  <si>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</si>
  <si>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</si>
  <si>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</si>
  <si>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</si>
  <si>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</si>
  <si>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</si>
  <si>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</si>
  <si>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</si>
  <si>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</si>
  <si>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</si>
  <si>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</si>
  <si>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</si>
  <si>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</si>
  <si>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</si>
  <si>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</si>
  <si>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</si>
  <si>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</si>
  <si>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</si>
  <si>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</si>
  <si>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</si>
  <si>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</si>
  <si>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</si>
  <si>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</si>
  <si>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</si>
  <si>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</si>
  <si>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</si>
  <si>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</si>
  <si>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</si>
  <si>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</si>
  <si>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</si>
  <si>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</si>
  <si>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</si>
  <si>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</si>
  <si>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</si>
  <si>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</si>
  <si>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</si>
  <si>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</si>
  <si>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</si>
  <si>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</si>
  <si>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</si>
  <si>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</si>
  <si>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</si>
  <si>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</si>
  <si>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</si>
  <si>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</si>
  <si>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</si>
  <si>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</si>
  <si>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</si>
  <si>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</si>
  <si>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</si>
  <si>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</si>
  <si>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</si>
  <si>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</si>
  <si>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</si>
  <si>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</si>
  <si>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</si>
  <si>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</si>
  <si>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</si>
  <si>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</si>
  <si>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</si>
  <si>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</si>
  <si>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</si>
  <si>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</si>
  <si>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</si>
  <si>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</si>
  <si>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</si>
  <si>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</si>
  <si>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</si>
  <si>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</si>
  <si>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</si>
  <si>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</si>
  <si>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</si>
  <si>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</si>
  <si>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</si>
  <si>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</si>
  <si>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</si>
  <si>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</si>
  <si>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</si>
  <si>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</si>
  <si>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</si>
  <si>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</si>
  <si>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</si>
  <si>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</si>
  <si>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</si>
  <si>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</si>
  <si>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</si>
  <si>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</si>
  <si>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</si>
  <si>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</si>
  <si>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</si>
  <si>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</si>
  <si>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</si>
  <si>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</si>
  <si>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</si>
  <si>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</si>
  <si>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</si>
  <si>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</si>
  <si>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</si>
  <si>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</si>
  <si>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</si>
  <si>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</si>
  <si>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</si>
  <si>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</si>
  <si>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</si>
  <si>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</si>
  <si>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</si>
  <si>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</si>
  <si>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</si>
  <si>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</si>
  <si>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</si>
  <si>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</si>
  <si>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</si>
  <si>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</si>
  <si>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</si>
  <si>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</si>
  <si>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</si>
  <si>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</si>
  <si>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</si>
  <si>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</si>
  <si>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</si>
  <si>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</si>
  <si>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</si>
  <si>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</si>
  <si>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</si>
  <si>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</si>
  <si>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</si>
  <si>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</si>
  <si>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</si>
  <si>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</si>
  <si>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</si>
  <si>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</si>
  <si>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</si>
  <si>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</si>
  <si>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</si>
  <si>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</si>
  <si>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</si>
  <si>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</si>
  <si>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</si>
  <si>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</si>
  <si>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</si>
  <si>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</si>
  <si>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</si>
  <si>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</si>
  <si>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</si>
  <si>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</si>
  <si>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</si>
  <si>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</si>
  <si>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</si>
  <si>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</si>
  <si>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</si>
  <si>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</si>
  <si>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</si>
  <si>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</si>
  <si>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</si>
  <si>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</si>
  <si>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</si>
  <si>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</si>
  <si>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</si>
  <si>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</si>
  <si>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</si>
  <si>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</si>
  <si>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</si>
  <si>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</si>
  <si>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</si>
  <si>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</si>
  <si>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</si>
  <si>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</si>
  <si>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</si>
  <si>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</si>
  <si>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</si>
  <si>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</si>
  <si>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</si>
  <si>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</si>
  <si>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</si>
  <si>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</si>
  <si>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</si>
  <si>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</si>
  <si>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</si>
  <si>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</si>
  <si>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</si>
  <si>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</si>
  <si>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</si>
  <si>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</si>
  <si>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</si>
  <si>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</si>
  <si>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</si>
  <si>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</si>
  <si>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</si>
  <si>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</si>
  <si>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</si>
  <si>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</si>
  <si>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</si>
  <si>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</si>
  <si>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</si>
  <si>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</si>
  <si>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</si>
  <si>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</si>
  <si>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</si>
  <si>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</si>
  <si>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</si>
  <si>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</si>
  <si>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</si>
  <si>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</si>
  <si>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</si>
  <si>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</si>
  <si>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</si>
  <si>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</si>
  <si>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</si>
  <si>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</si>
  <si>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</si>
  <si>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</si>
  <si>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</si>
  <si>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</si>
  <si>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</si>
  <si>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</si>
  <si>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</si>
  <si>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</si>
  <si>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</si>
  <si>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</si>
  <si>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</si>
  <si>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</si>
  <si>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</si>
  <si>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</si>
  <si>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</si>
  <si>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</si>
  <si>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</si>
  <si>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</si>
  <si>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</si>
  <si>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</si>
  <si>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</si>
  <si>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</si>
  <si>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</si>
  <si>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</si>
  <si>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</si>
  <si>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</si>
  <si>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</si>
  <si>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</si>
  <si>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</si>
  <si>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</si>
  <si>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</si>
  <si>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</si>
  <si>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</si>
  <si>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</si>
  <si>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</si>
  <si>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</si>
  <si>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</si>
  <si>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</si>
  <si>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</si>
  <si>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</si>
  <si>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</si>
  <si>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</si>
  <si>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</si>
  <si>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</si>
  <si>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</si>
  <si>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</si>
  <si>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</si>
  <si>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</si>
  <si>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</si>
  <si>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</si>
  <si>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</si>
  <si>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</si>
  <si>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</si>
  <si>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</si>
  <si>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</si>
  <si>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</si>
  <si>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</si>
  <si>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</si>
  <si>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</si>
  <si>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</si>
  <si>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</si>
  <si>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</si>
  <si>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</si>
  <si>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</si>
  <si>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</si>
  <si>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</si>
  <si>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</si>
  <si>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</si>
  <si>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</si>
  <si>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</si>
  <si>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</si>
  <si>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</si>
  <si>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</si>
  <si>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</si>
  <si>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</si>
  <si>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</si>
  <si>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</si>
  <si>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</si>
  <si>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</si>
  <si>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</si>
  <si>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</si>
  <si>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</si>
  <si>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</si>
  <si>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</si>
  <si>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</si>
  <si>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</si>
  <si>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</si>
  <si>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</si>
  <si>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</si>
  <si>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</si>
  <si>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</si>
  <si>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</si>
  <si>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</si>
  <si>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</si>
  <si>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</si>
  <si>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</si>
  <si>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</si>
  <si>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</si>
  <si>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</si>
  <si>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</si>
  <si>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</si>
  <si>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</si>
  <si>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</si>
  <si>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</si>
  <si>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</si>
  <si>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</si>
  <si>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</si>
  <si>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</si>
  <si>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</si>
  <si>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</si>
  <si>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</si>
  <si>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</si>
  <si>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</si>
  <si>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</si>
  <si>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</si>
  <si>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</si>
  <si>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</si>
  <si>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</si>
  <si>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</si>
  <si>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</si>
  <si>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</si>
  <si>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</si>
  <si>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</si>
  <si>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</si>
  <si>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</si>
  <si>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</si>
  <si>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</si>
  <si>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</si>
  <si>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</si>
  <si>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</si>
  <si>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</si>
  <si>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</si>
  <si>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</si>
  <si>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</si>
  <si>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</si>
  <si>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</si>
  <si>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</si>
  <si>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</si>
  <si>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</si>
  <si>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</si>
  <si>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</si>
  <si>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</si>
  <si>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</si>
  <si>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</si>
  <si>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</si>
  <si>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</si>
  <si>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</si>
  <si>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</si>
  <si>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</si>
  <si>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</si>
  <si>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</si>
  <si>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</si>
  <si>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</si>
  <si>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</si>
  <si>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</si>
  <si>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</si>
  <si>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</si>
  <si>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</si>
  <si>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</si>
  <si>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</si>
  <si>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</si>
  <si>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</si>
  <si>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</si>
  <si>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</si>
  <si>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</si>
  <si>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</si>
  <si>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</si>
  <si>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</si>
  <si>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</si>
  <si>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</si>
  <si>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</si>
  <si>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</si>
  <si>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</si>
  <si>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</si>
  <si>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</si>
  <si>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</si>
  <si>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</si>
  <si>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</si>
  <si>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</si>
  <si>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</si>
  <si>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</si>
  <si>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</si>
  <si>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</si>
  <si>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</si>
  <si>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</si>
  <si>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</si>
  <si>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</si>
  <si>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</si>
  <si>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</si>
  <si>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</si>
  <si>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</si>
  <si>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</si>
  <si>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</si>
  <si>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</si>
  <si>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</si>
  <si>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</si>
  <si>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</si>
  <si>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</si>
  <si>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</si>
  <si>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</si>
  <si>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</si>
  <si>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</si>
  <si>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</si>
  <si>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</si>
  <si>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</si>
  <si>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</si>
  <si>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</si>
  <si>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</si>
  <si>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</si>
  <si>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</si>
  <si>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</si>
  <si>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</si>
  <si>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</si>
  <si>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</si>
  <si>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</si>
  <si>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</si>
  <si>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</si>
  <si>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</si>
  <si>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</si>
  <si>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</si>
  <si>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</si>
  <si>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</si>
  <si>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</si>
  <si>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</si>
  <si>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</si>
  <si>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</si>
  <si>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</si>
  <si>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</si>
  <si>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</si>
  <si>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</si>
  <si>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</si>
  <si>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</si>
  <si>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</si>
  <si>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</si>
  <si>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</si>
  <si>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</si>
  <si>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</si>
  <si>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</si>
  <si>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</si>
  <si>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</si>
  <si>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</si>
  <si>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</si>
  <si>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</si>
  <si>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</si>
  <si>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</si>
  <si>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</si>
  <si>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</si>
  <si>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</si>
  <si>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</si>
  <si>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</si>
  <si>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</si>
  <si>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</si>
  <si>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</si>
  <si>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</si>
  <si>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</si>
  <si>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</si>
  <si>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</si>
  <si>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</si>
  <si>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</si>
  <si>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</si>
  <si>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</si>
  <si>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</si>
  <si>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</si>
  <si>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</si>
  <si>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</si>
  <si>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</si>
  <si>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</si>
  <si>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</si>
  <si>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</si>
  <si>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</si>
  <si>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</si>
  <si>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</si>
  <si>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</si>
  <si>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</si>
  <si>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</si>
  <si>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</si>
  <si>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</si>
  <si>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</si>
  <si>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</si>
  <si>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</si>
  <si>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</si>
  <si>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</si>
  <si>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</si>
  <si>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</si>
  <si>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</si>
  <si>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</si>
  <si>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</si>
  <si>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</si>
  <si>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</si>
  <si>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</si>
  <si>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</si>
  <si>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</si>
  <si>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</si>
  <si>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</si>
  <si>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</si>
  <si>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</si>
  <si>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</si>
  <si>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</si>
  <si>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</si>
  <si>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</si>
  <si>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</si>
  <si>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</si>
  <si>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</si>
  <si>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</si>
  <si>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</si>
  <si>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</si>
  <si>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</si>
  <si>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</si>
  <si>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</si>
  <si>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</si>
  <si>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</si>
  <si>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</si>
  <si>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</si>
  <si>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</si>
  <si>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</si>
  <si>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</si>
  <si>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</si>
  <si>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</si>
  <si>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</si>
  <si>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</si>
  <si>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</si>
  <si>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</si>
  <si>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</si>
  <si>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</si>
  <si>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</si>
  <si>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</si>
  <si>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</si>
  <si>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</si>
  <si>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</si>
  <si>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</si>
  <si>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</si>
  <si>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</si>
  <si>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</si>
  <si>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</si>
  <si>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</si>
  <si>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</si>
  <si>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</si>
  <si>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</si>
  <si>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</si>
  <si>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</si>
  <si>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</si>
  <si>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</si>
  <si>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</si>
  <si>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</si>
  <si>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</si>
  <si>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</si>
  <si>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</si>
  <si>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</si>
  <si>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</si>
  <si>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</si>
  <si>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</si>
  <si>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</si>
  <si>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</si>
  <si>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</si>
  <si>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</si>
  <si>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</si>
  <si>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</si>
  <si>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</si>
  <si>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</si>
  <si>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</si>
  <si>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</si>
  <si>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</si>
  <si>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</si>
  <si>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</si>
  <si>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</si>
  <si>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</si>
  <si>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</si>
  <si>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</si>
  <si>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</si>
  <si>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</si>
  <si>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</si>
  <si>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</si>
  <si>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</si>
  <si>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</si>
  <si>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</si>
  <si>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</si>
  <si>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</si>
  <si>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</si>
  <si>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</si>
  <si>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</si>
  <si>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</si>
  <si>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</si>
  <si>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</si>
  <si>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</si>
  <si>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</si>
  <si>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</si>
  <si>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</si>
  <si>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</si>
  <si>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</si>
  <si>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</si>
  <si>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</si>
  <si>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</si>
  <si>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</si>
  <si>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</si>
  <si>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</si>
  <si>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</si>
  <si>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</si>
  <si>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</si>
  <si>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</si>
  <si>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</si>
  <si>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</si>
  <si>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</si>
  <si>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</si>
  <si>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</si>
  <si>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</si>
  <si>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</si>
  <si>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</si>
  <si>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</si>
  <si>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</si>
  <si>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</si>
  <si>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</si>
  <si>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</si>
  <si>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</si>
  <si>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</si>
  <si>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</si>
  <si>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</si>
  <si>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</si>
  <si>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</si>
  <si>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</si>
  <si>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</si>
  <si>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</si>
  <si>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</si>
  <si>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</si>
  <si>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</si>
  <si>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</si>
  <si>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</si>
  <si>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</si>
  <si>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</si>
  <si>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</si>
  <si>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</si>
  <si>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</si>
  <si>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</si>
  <si>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</si>
  <si>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</si>
  <si>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</si>
  <si>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</si>
  <si>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</si>
  <si>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</si>
  <si>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</si>
  <si>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</si>
  <si>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</si>
  <si>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</si>
  <si>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</si>
  <si>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</si>
  <si>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</si>
  <si>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</si>
  <si>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</si>
  <si>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</si>
  <si>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</si>
  <si>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</si>
  <si>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</si>
  <si>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</si>
  <si>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</si>
  <si>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</si>
  <si>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</si>
  <si>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</si>
  <si>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</si>
  <si>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</si>
  <si>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</si>
  <si>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</si>
  <si>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</si>
  <si>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</si>
  <si>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</si>
  <si>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</si>
  <si>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</si>
  <si>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</si>
  <si>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</si>
  <si>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</si>
  <si>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</si>
  <si>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</si>
  <si>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</si>
  <si>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</si>
  <si>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</si>
  <si>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</si>
  <si>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</si>
  <si>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</si>
  <si>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</si>
  <si>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</si>
  <si>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</si>
  <si>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</si>
  <si>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</si>
  <si>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</si>
  <si>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</si>
  <si>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</si>
  <si>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</si>
  <si>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</si>
  <si>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</si>
  <si>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</si>
  <si>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</si>
  <si>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</si>
  <si>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</si>
  <si>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</si>
  <si>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</si>
  <si>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</si>
  <si>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</si>
  <si>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</si>
  <si>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</si>
  <si>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</si>
  <si>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</si>
  <si>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</si>
  <si>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</si>
  <si>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</si>
  <si>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</si>
  <si>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</si>
  <si>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</si>
  <si>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</si>
  <si>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</si>
  <si>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</si>
  <si>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</si>
  <si>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</si>
  <si>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</si>
  <si>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</si>
  <si>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</si>
  <si>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</si>
  <si>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</si>
  <si>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</si>
  <si>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</si>
  <si>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</si>
  <si>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</si>
  <si>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</si>
  <si>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</si>
  <si>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</si>
  <si>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</si>
  <si>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</si>
  <si>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</si>
  <si>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</si>
  <si>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</si>
  <si>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</si>
  <si>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</si>
  <si>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</si>
  <si>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</si>
  <si>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</si>
  <si>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</si>
  <si>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</si>
  <si>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</si>
  <si>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</si>
  <si>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</si>
  <si>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</si>
  <si>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</si>
  <si>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</si>
  <si>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</si>
  <si>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</si>
  <si>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</si>
  <si>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</si>
  <si>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</si>
  <si>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</si>
  <si>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</si>
  <si>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</si>
  <si>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</si>
  <si>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</si>
  <si>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</si>
  <si>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</si>
  <si>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</si>
  <si>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</si>
  <si>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</si>
  <si>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</si>
  <si>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</si>
  <si>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</si>
  <si>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</si>
  <si>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</si>
  <si>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</si>
  <si>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</si>
  <si>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</si>
  <si>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</si>
  <si>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</si>
  <si>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</si>
  <si>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</si>
  <si>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</si>
  <si>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</si>
  <si>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</si>
  <si>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</si>
  <si>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</si>
  <si>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</si>
  <si>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</si>
  <si>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</si>
  <si>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</si>
  <si>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</si>
  <si>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</si>
  <si>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</si>
  <si>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</si>
  <si>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</si>
  <si>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</si>
  <si>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</si>
  <si>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</si>
  <si>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</si>
  <si>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</si>
  <si>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</si>
  <si>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</si>
  <si>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</si>
  <si>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</si>
  <si>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</si>
  <si>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</si>
  <si>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</si>
  <si>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</si>
  <si>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</si>
  <si>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</si>
  <si>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</si>
  <si>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</si>
  <si>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</si>
  <si>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</si>
  <si>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</si>
  <si>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</si>
  <si>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</si>
  <si>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</si>
  <si>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</si>
  <si>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</si>
  <si>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</si>
  <si>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</si>
  <si>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</si>
  <si>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</si>
  <si>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</si>
  <si>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</si>
  <si>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</si>
  <si>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</si>
  <si>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</si>
  <si>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</si>
  <si>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</si>
  <si>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</si>
  <si>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</si>
  <si>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</si>
  <si>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</si>
  <si>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</si>
  <si>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</si>
  <si>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</si>
  <si>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</si>
  <si>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</si>
  <si>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</si>
  <si>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</si>
  <si>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</si>
  <si>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</si>
  <si>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</si>
  <si>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</si>
  <si>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</si>
  <si>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</si>
  <si>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</si>
  <si>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</si>
  <si>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</si>
  <si>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</si>
  <si>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</si>
  <si>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</si>
  <si>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</si>
  <si>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</si>
  <si>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</si>
  <si>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</si>
  <si>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</si>
  <si>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</si>
  <si>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</si>
  <si>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</si>
  <si>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</si>
  <si>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</si>
  <si>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</si>
  <si>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</si>
  <si>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</si>
  <si>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</si>
  <si>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</si>
  <si>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</si>
  <si>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</si>
  <si>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</si>
  <si>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</si>
  <si>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</si>
  <si>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</si>
  <si>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</si>
  <si>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</si>
  <si>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</si>
  <si>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</si>
  <si>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</si>
  <si>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</si>
  <si>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</si>
  <si>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</si>
  <si>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</si>
  <si>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</si>
  <si>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</si>
  <si>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</si>
  <si>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</si>
  <si>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</si>
  <si>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</si>
  <si>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</si>
  <si>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</si>
  <si>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</si>
  <si>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</si>
  <si>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</si>
  <si>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</si>
  <si>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</si>
  <si>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</si>
  <si>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</si>
  <si>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</si>
  <si>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</si>
  <si>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</si>
  <si>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</si>
  <si>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</si>
  <si>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</si>
  <si>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</si>
  <si>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</si>
  <si>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</si>
  <si>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</si>
  <si>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</si>
  <si>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</si>
  <si>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</si>
  <si>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</si>
  <si>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</si>
  <si>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</si>
  <si>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</si>
  <si>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</si>
  <si>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</si>
  <si>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</si>
  <si>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</si>
  <si>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</si>
  <si>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</si>
  <si>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</si>
  <si>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</si>
  <si>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</si>
  <si>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</si>
  <si>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</si>
  <si>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</si>
  <si>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</si>
  <si>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</si>
  <si>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</si>
  <si>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</si>
  <si>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</si>
  <si>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</si>
  <si>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</si>
  <si>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</si>
  <si>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</si>
  <si>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</si>
  <si>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</si>
  <si>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</si>
  <si>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</si>
  <si>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</si>
  <si>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</si>
  <si>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</si>
  <si>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</si>
  <si>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</si>
  <si>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</si>
  <si>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</si>
  <si>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</si>
  <si>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</si>
  <si>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</si>
  <si>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</si>
  <si>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</si>
  <si>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</si>
  <si>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</si>
  <si>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</si>
  <si>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</si>
  <si>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</si>
  <si>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</si>
  <si>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</si>
  <si>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</si>
  <si>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</si>
  <si>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</si>
  <si>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</si>
  <si>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</si>
  <si>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</si>
  <si>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</si>
  <si>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</si>
  <si>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</si>
  <si>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</si>
  <si>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</si>
  <si>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</si>
  <si>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</si>
  <si>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</si>
  <si>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</si>
  <si>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</si>
  <si>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</si>
  <si>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</si>
  <si>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</si>
  <si>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</si>
  <si>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</si>
  <si>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</si>
  <si>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</si>
  <si>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</si>
  <si>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</si>
  <si>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</si>
  <si>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</si>
  <si>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</si>
  <si>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</si>
  <si>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</si>
  <si>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</si>
  <si>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</si>
  <si>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</si>
  <si>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</si>
  <si>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</si>
  <si>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</si>
  <si>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</si>
  <si>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</si>
  <si>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</si>
  <si>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</si>
  <si>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</si>
  <si>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</si>
  <si>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</si>
  <si>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</si>
  <si>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</si>
  <si>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</si>
  <si>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</si>
  <si>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</si>
  <si>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</si>
  <si>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</si>
  <si>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</si>
  <si>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</si>
  <si>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</si>
  <si>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</si>
  <si>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</si>
  <si>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</si>
  <si>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</si>
  <si>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</si>
  <si>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</si>
  <si>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</si>
  <si>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</si>
  <si>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</si>
  <si>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</si>
  <si>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</si>
  <si>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</si>
  <si>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</si>
  <si>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</si>
  <si>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</si>
  <si>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</si>
  <si>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</si>
  <si>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</si>
  <si>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</si>
  <si>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</si>
  <si>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</si>
  <si>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</si>
  <si>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</si>
  <si>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</si>
  <si>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</si>
  <si>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</si>
  <si>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</si>
  <si>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</si>
  <si>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</si>
  <si>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</si>
  <si>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</si>
  <si>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</si>
  <si>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</si>
  <si>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</si>
  <si>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</si>
  <si>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</si>
  <si>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</si>
  <si>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</si>
  <si>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</si>
  <si>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</si>
  <si>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</si>
  <si>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</si>
  <si>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</si>
  <si>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</si>
  <si>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</si>
  <si>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</si>
  <si>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</si>
  <si>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</si>
  <si>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</si>
  <si>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</si>
  <si>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</si>
  <si>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</si>
  <si>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</si>
  <si>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</si>
  <si>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</si>
  <si>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</si>
  <si>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</si>
  <si>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</si>
  <si>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</si>
  <si>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</si>
  <si>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</si>
  <si>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</si>
  <si>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</si>
  <si>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</si>
  <si>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</si>
  <si>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</si>
  <si>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</si>
  <si>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</si>
  <si>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</si>
  <si>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</si>
  <si>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</si>
  <si>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</si>
  <si>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</si>
  <si>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</si>
  <si>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</si>
  <si>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</si>
  <si>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</si>
  <si>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</si>
  <si>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</si>
  <si>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</si>
  <si>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</si>
  <si>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</si>
  <si>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</si>
  <si>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</si>
  <si>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</si>
  <si>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</si>
  <si>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</si>
  <si>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</si>
  <si>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</si>
  <si>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</si>
  <si>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</si>
  <si>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</si>
  <si>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</si>
  <si>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</si>
  <si>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</si>
  <si>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</si>
  <si>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</si>
  <si>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</si>
  <si>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</si>
  <si>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</si>
  <si>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</si>
  <si>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</si>
  <si>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</si>
  <si>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</si>
  <si>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</si>
  <si>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</si>
  <si>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</si>
  <si>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</si>
  <si>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</si>
  <si>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</si>
  <si>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</si>
  <si>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</si>
  <si>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</si>
  <si>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</si>
  <si>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</si>
  <si>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</si>
  <si>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</si>
  <si>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</si>
  <si>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</si>
  <si>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</si>
  <si>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</si>
  <si>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</si>
  <si>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</si>
  <si>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</si>
  <si>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</si>
  <si>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</si>
  <si>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</si>
  <si>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</si>
  <si>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</si>
  <si>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</si>
  <si>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</si>
  <si>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</si>
  <si>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</si>
  <si>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</si>
  <si>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</si>
  <si>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</si>
  <si>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</si>
  <si>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</si>
  <si>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</si>
  <si>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</si>
  <si>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</si>
  <si>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</si>
  <si>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</si>
  <si>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</si>
  <si>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</si>
  <si>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</si>
  <si>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</si>
  <si>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</si>
  <si>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</si>
  <si>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</si>
  <si>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</si>
  <si>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</si>
  <si>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</si>
  <si>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</si>
  <si>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</si>
  <si>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</si>
  <si>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</si>
  <si>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</si>
  <si>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</si>
  <si>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</si>
  <si>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</si>
  <si>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</si>
  <si>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</si>
  <si>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</si>
  <si>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</si>
  <si>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</si>
  <si>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</si>
  <si>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</si>
  <si>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</si>
  <si>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</si>
  <si>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</si>
  <si>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</si>
  <si>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</si>
  <si>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</si>
  <si>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</si>
  <si>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</si>
  <si>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</si>
  <si>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</si>
  <si>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</si>
  <si>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</si>
  <si>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</si>
  <si>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</si>
  <si>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</si>
  <si>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</si>
  <si>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</si>
  <si>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</si>
  <si>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</si>
  <si>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</si>
  <si>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</si>
  <si>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</si>
  <si>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</si>
  <si>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</si>
  <si>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</si>
  <si>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</si>
  <si>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</si>
  <si>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</si>
  <si>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</si>
  <si>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</si>
  <si>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</si>
  <si>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</si>
  <si>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</si>
  <si>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</si>
  <si>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</si>
  <si>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</si>
  <si>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</si>
  <si>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</si>
  <si>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</si>
  <si>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</si>
  <si>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</si>
  <si>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</si>
  <si>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</si>
  <si>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</si>
  <si>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</si>
  <si>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</si>
  <si>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</si>
  <si>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</si>
  <si>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</si>
  <si>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</si>
  <si>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</si>
  <si>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</si>
  <si>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</si>
  <si>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</si>
  <si>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</si>
  <si>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</si>
  <si>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</si>
  <si>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</si>
  <si>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</si>
  <si>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</si>
  <si>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</si>
  <si>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</si>
  <si>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</si>
  <si>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</si>
  <si>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</si>
  <si>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</si>
  <si>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</si>
  <si>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</si>
  <si>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</si>
  <si>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</si>
  <si>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</si>
  <si>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</si>
  <si>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</si>
  <si>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</si>
  <si>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</si>
  <si>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</si>
  <si>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</si>
  <si>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</si>
  <si>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</si>
  <si>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</si>
  <si>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</si>
  <si>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</si>
  <si>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</si>
  <si>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</si>
  <si>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</si>
  <si>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</si>
  <si>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</si>
  <si>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</si>
  <si>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</si>
  <si>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</si>
  <si>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</si>
  <si>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</si>
  <si>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</si>
  <si>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</si>
  <si>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</si>
  <si>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</si>
  <si>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</si>
  <si>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</si>
  <si>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</si>
  <si>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</si>
  <si>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</si>
  <si>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</si>
  <si>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</si>
  <si>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</si>
  <si>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</si>
  <si>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</si>
  <si>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</si>
  <si>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</si>
  <si>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</si>
  <si>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</si>
  <si>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</si>
  <si>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</si>
  <si>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</si>
  <si>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</si>
  <si>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</si>
  <si>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</si>
  <si>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</si>
  <si>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</si>
  <si>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</si>
  <si>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</si>
  <si>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</si>
  <si>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</si>
  <si>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</si>
  <si>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</si>
  <si>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</si>
  <si>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</si>
  <si>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</si>
  <si>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</si>
  <si>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</si>
  <si>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</si>
  <si>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</si>
  <si>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</si>
  <si>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</si>
  <si>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</si>
  <si>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</si>
  <si>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</si>
  <si>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</si>
  <si>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</si>
  <si>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</si>
  <si>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</si>
  <si>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</si>
  <si>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</si>
  <si>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</si>
  <si>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</si>
  <si>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</si>
  <si>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</si>
  <si>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</si>
  <si>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</si>
  <si>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</si>
  <si>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</si>
  <si>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</si>
  <si>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</si>
  <si>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</si>
  <si>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</si>
  <si>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</si>
  <si>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</si>
  <si>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</si>
  <si>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</si>
  <si>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</si>
  <si>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</si>
  <si>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</si>
  <si>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</si>
  <si>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</si>
  <si>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</si>
  <si>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</si>
  <si>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</si>
  <si>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</si>
  <si>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</si>
  <si>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</si>
  <si>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</si>
  <si>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</si>
  <si>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</si>
  <si>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</si>
  <si>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</si>
  <si>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</si>
  <si>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</si>
  <si>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</si>
  <si>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</si>
  <si>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</si>
  <si>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</si>
  <si>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</si>
  <si>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</si>
  <si>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</si>
  <si>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</si>
  <si>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</si>
  <si>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</si>
  <si>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</si>
  <si>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</si>
  <si>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</si>
  <si>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</si>
  <si>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</si>
  <si>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</si>
  <si>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</si>
  <si>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</si>
  <si>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</si>
  <si>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</si>
  <si>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</si>
  <si>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</si>
  <si>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</si>
  <si>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</si>
  <si>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</si>
  <si>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</si>
  <si>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</si>
  <si>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</si>
  <si>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</si>
  <si>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</si>
  <si>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</si>
  <si>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</si>
  <si>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</si>
  <si>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</si>
  <si>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</si>
  <si>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</si>
  <si>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</si>
  <si>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</si>
  <si>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</si>
  <si>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</si>
  <si>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</si>
  <si>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</si>
  <si>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</si>
  <si>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</si>
  <si>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</si>
  <si>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</si>
  <si>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</si>
  <si>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</si>
  <si>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</si>
  <si>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</si>
  <si>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</si>
  <si>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</si>
  <si>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</si>
  <si>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</si>
  <si>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</si>
  <si>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</si>
  <si>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</si>
  <si>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</si>
  <si>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</si>
  <si>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</si>
  <si>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</si>
  <si>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</si>
  <si>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</si>
  <si>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</si>
  <si>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</si>
  <si>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</si>
  <si>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</si>
  <si>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</si>
  <si>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</si>
  <si>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</si>
  <si>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</si>
  <si>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</si>
  <si>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</si>
  <si>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</si>
  <si>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</si>
  <si>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</si>
  <si>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</si>
  <si>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</si>
  <si>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</si>
  <si>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</si>
  <si>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</si>
  <si>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</si>
  <si>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</si>
  <si>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</si>
  <si>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</si>
  <si>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</si>
  <si>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</si>
  <si>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</si>
  <si>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</si>
  <si>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</si>
  <si>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</si>
  <si>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</si>
  <si>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</si>
  <si>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</si>
  <si>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</si>
  <si>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</si>
  <si>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</si>
  <si>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</si>
  <si>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</si>
  <si>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</si>
  <si>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</si>
  <si>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</si>
  <si>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</si>
  <si>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</si>
  <si>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</si>
  <si>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</si>
  <si>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</si>
  <si>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</si>
  <si>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</si>
  <si>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</si>
  <si>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</si>
  <si>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</si>
  <si>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</si>
  <si>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</si>
  <si>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</si>
  <si>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</si>
  <si>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</si>
  <si>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</si>
  <si>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</si>
  <si>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</si>
  <si>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</si>
  <si>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</si>
  <si>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</si>
  <si>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</si>
  <si>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</si>
  <si>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</si>
  <si>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</si>
  <si>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</si>
  <si>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</si>
  <si>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</si>
  <si>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</si>
  <si>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</si>
  <si>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</si>
  <si>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</si>
  <si>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</si>
  <si>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</si>
  <si>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</si>
  <si>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</si>
  <si>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</si>
  <si>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</si>
  <si>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</si>
  <si>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</si>
  <si>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</si>
  <si>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</si>
  <si>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</si>
  <si>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</si>
  <si>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</si>
  <si>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</si>
  <si>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</si>
  <si>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</si>
  <si>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</si>
  <si>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</si>
  <si>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</si>
  <si>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</si>
  <si>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</si>
  <si>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</si>
  <si>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</si>
  <si>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</si>
  <si>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</si>
  <si>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</si>
  <si>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</si>
  <si>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</si>
  <si>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</si>
  <si>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</si>
  <si>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</si>
  <si>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</si>
  <si>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</si>
  <si>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</si>
  <si>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</si>
  <si>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</si>
  <si>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</si>
  <si>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</si>
  <si>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</si>
  <si>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</si>
  <si>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</si>
  <si>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</si>
  <si>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</si>
  <si>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</si>
  <si>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</si>
  <si>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</si>
  <si>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</si>
  <si>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</si>
  <si>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</si>
  <si>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</si>
  <si>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</si>
  <si>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</si>
  <si>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</si>
  <si>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</si>
  <si>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</si>
  <si>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</si>
  <si>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</si>
  <si>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</si>
  <si>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</si>
  <si>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</si>
  <si>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</si>
  <si>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</si>
  <si>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</si>
  <si>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</si>
  <si>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</si>
  <si>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</si>
  <si>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</si>
  <si>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</si>
  <si>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</si>
  <si>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</si>
  <si>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</si>
  <si>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</si>
  <si>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</si>
  <si>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</si>
  <si>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</si>
  <si>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</si>
  <si>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</si>
  <si>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</si>
  <si>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</si>
  <si>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</si>
  <si>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</si>
  <si>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</si>
  <si>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</si>
  <si>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</si>
  <si>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</si>
  <si>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</si>
  <si>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</si>
  <si>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</si>
  <si>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</si>
  <si>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</si>
  <si>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</si>
  <si>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</si>
  <si>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</si>
  <si>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</si>
  <si>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</si>
  <si>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</si>
  <si>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</si>
  <si>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</si>
  <si>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</si>
  <si>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</si>
  <si>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</si>
  <si>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</si>
  <si>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</si>
  <si>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</si>
  <si>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</si>
  <si>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</si>
  <si>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</si>
  <si>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</si>
  <si>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</si>
  <si>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</si>
  <si>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</si>
  <si>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</si>
  <si>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</si>
  <si>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</si>
  <si>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</si>
  <si>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</si>
  <si>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</si>
  <si>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</si>
  <si>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</si>
  <si>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</si>
  <si>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</si>
  <si>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</si>
  <si>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</si>
  <si>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</si>
  <si>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</si>
  <si>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</si>
  <si>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</si>
  <si>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</si>
  <si>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</si>
  <si>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</si>
  <si>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</si>
  <si>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</si>
  <si>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</si>
  <si>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</si>
  <si>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</si>
  <si>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</si>
  <si>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</si>
  <si>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</si>
  <si>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</si>
  <si>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</si>
  <si>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</si>
  <si>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</si>
  <si>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</si>
  <si>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</si>
  <si>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</si>
  <si>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</si>
  <si>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</si>
  <si>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</si>
  <si>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</si>
  <si>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</si>
  <si>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</si>
  <si>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</si>
  <si>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</si>
  <si>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</si>
  <si>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</si>
  <si>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</si>
  <si>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</si>
  <si>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</si>
  <si>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</si>
  <si>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</si>
  <si>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</si>
  <si>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</si>
  <si>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</si>
  <si>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</si>
  <si>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</si>
  <si>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</si>
  <si>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</si>
  <si>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</si>
  <si>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</si>
  <si>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</si>
  <si>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</si>
  <si>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</si>
  <si>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</si>
  <si>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</si>
  <si>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</si>
  <si>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</si>
  <si>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</si>
  <si>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</si>
  <si>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</si>
  <si>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</si>
  <si>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</si>
  <si>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</si>
  <si>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</si>
  <si>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</si>
  <si>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</si>
  <si>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</si>
  <si>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</si>
  <si>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</si>
  <si>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</si>
  <si>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</si>
  <si>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</si>
  <si>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</si>
  <si>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</si>
  <si>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</si>
  <si>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</si>
  <si>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</si>
  <si>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</si>
  <si>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</si>
  <si>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</si>
  <si>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</si>
  <si>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</si>
  <si>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</si>
  <si>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</si>
  <si>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</si>
  <si>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</si>
  <si>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</si>
  <si>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</si>
  <si>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</si>
  <si>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</si>
  <si>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</si>
  <si>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</si>
  <si>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</si>
  <si>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</si>
  <si>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</si>
  <si>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</si>
  <si>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</si>
  <si>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</si>
  <si>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</si>
  <si>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</si>
  <si>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</si>
  <si>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</si>
  <si>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</si>
  <si>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</si>
  <si>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</si>
  <si>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</si>
  <si>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</si>
  <si>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</si>
  <si>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</si>
  <si>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</si>
  <si>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</si>
  <si>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</si>
  <si>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</si>
  <si>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</si>
  <si>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</si>
  <si>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</si>
  <si>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</si>
  <si>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</si>
  <si>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</si>
  <si>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</si>
  <si>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</si>
  <si>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</si>
  <si>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</si>
  <si>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</si>
  <si>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</si>
  <si>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</si>
  <si>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</si>
  <si>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</si>
  <si>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</si>
  <si>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</si>
  <si>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</si>
  <si>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</si>
  <si>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</si>
  <si>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</si>
  <si>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</si>
  <si>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</si>
  <si>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</si>
  <si>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</si>
  <si>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</si>
  <si>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</si>
  <si>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</si>
  <si>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</si>
  <si>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</si>
  <si>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</si>
  <si>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</si>
  <si>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</si>
  <si>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</si>
  <si>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</si>
  <si>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</si>
  <si>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</si>
  <si>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</si>
  <si>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</si>
  <si>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</si>
  <si>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</si>
  <si>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</si>
  <si>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</si>
  <si>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</si>
  <si>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</si>
  <si>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</si>
  <si>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</si>
  <si>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</si>
  <si>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</si>
  <si>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</si>
  <si>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</si>
  <si>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</si>
  <si>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</si>
  <si>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</si>
  <si>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</si>
  <si>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</si>
  <si>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</si>
  <si>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</si>
  <si>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</si>
  <si>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</si>
  <si>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</si>
  <si>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</si>
  <si>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</si>
  <si>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</si>
  <si>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</si>
  <si>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</si>
  <si>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</si>
  <si>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</si>
  <si>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</si>
  <si>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</si>
  <si>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</si>
  <si>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</si>
  <si>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</si>
  <si>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</si>
  <si>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</si>
  <si>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</si>
  <si>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</si>
  <si>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</si>
  <si>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</si>
  <si>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</si>
  <si>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</si>
  <si>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</si>
  <si>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</si>
  <si>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</si>
  <si>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</si>
  <si>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</si>
  <si>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</si>
  <si>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</si>
  <si>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</si>
  <si>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</si>
  <si>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</si>
  <si>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</si>
  <si>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</si>
  <si>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</si>
  <si>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</si>
  <si>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</si>
  <si>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</si>
  <si>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</si>
  <si>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</si>
  <si>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</si>
  <si>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</si>
  <si>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</si>
  <si>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</si>
  <si>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</si>
  <si>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</si>
  <si>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</si>
  <si>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</si>
  <si>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</si>
  <si>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</si>
  <si>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</si>
  <si>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</si>
  <si>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</si>
  <si>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</si>
  <si>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</si>
  <si>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</si>
  <si>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</si>
  <si>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</si>
  <si>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</si>
  <si>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</si>
  <si>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</si>
  <si>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</si>
  <si>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</si>
  <si>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</si>
  <si>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</si>
  <si>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</si>
  <si>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</si>
  <si>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</si>
  <si>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</si>
  <si>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</si>
  <si>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</si>
  <si>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</si>
  <si>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</si>
  <si>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</si>
  <si>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</si>
  <si>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</si>
  <si>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</si>
  <si>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</si>
  <si>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</si>
  <si>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</si>
  <si>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</si>
  <si>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</si>
  <si>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</si>
  <si>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</si>
  <si>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</si>
  <si>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</si>
  <si>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</si>
  <si>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</si>
  <si>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</si>
  <si>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</si>
  <si>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</si>
  <si>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</si>
  <si>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</si>
  <si>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</si>
  <si>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</si>
  <si>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</si>
  <si>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</si>
  <si>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</si>
  <si>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</si>
  <si>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</si>
  <si>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</si>
  <si>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</si>
  <si>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</si>
  <si>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</si>
  <si>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</si>
  <si>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</si>
  <si>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</si>
  <si>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</si>
  <si>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</si>
  <si>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</si>
  <si>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</si>
  <si>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</si>
  <si>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</si>
  <si>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</si>
  <si>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</si>
  <si>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</si>
  <si>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</si>
  <si>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</si>
  <si>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</si>
  <si>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</si>
  <si>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</si>
  <si>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</si>
  <si>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</si>
  <si>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</si>
  <si>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</si>
  <si>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</si>
  <si>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</si>
  <si>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</si>
  <si>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</si>
  <si>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</si>
  <si>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</si>
  <si>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</si>
  <si>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</si>
  <si>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</si>
  <si>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</si>
  <si>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</si>
  <si>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</si>
  <si>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</si>
  <si>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</si>
  <si>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</si>
  <si>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</si>
  <si>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</si>
  <si>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</si>
  <si>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</si>
  <si>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</si>
  <si>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</si>
  <si>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</si>
  <si>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</si>
  <si>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</si>
  <si>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</si>
  <si>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</si>
  <si>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</si>
  <si>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</si>
  <si>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</si>
  <si>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</si>
  <si>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</si>
  <si>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</si>
  <si>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</si>
  <si>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</si>
  <si>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</si>
  <si>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</si>
  <si>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</si>
  <si>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</si>
  <si>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</si>
  <si>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</si>
  <si>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</si>
  <si>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</si>
  <si>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</si>
  <si>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</si>
  <si>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</si>
  <si>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</si>
  <si>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</si>
  <si>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</si>
  <si>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</si>
  <si>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</si>
  <si>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</si>
  <si>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</si>
  <si>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</si>
  <si>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</si>
  <si>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</si>
  <si>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</si>
  <si>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</si>
  <si>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</si>
  <si>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</si>
  <si>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</si>
  <si>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</si>
  <si>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</si>
  <si>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</si>
  <si>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</si>
  <si>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</si>
  <si>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</si>
  <si>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</si>
  <si>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</si>
  <si>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</si>
  <si>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</si>
  <si>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</si>
  <si>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</si>
  <si>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</si>
  <si>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</si>
  <si>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</si>
  <si>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</si>
  <si>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</si>
  <si>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</si>
  <si>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</si>
  <si>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</si>
  <si>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</si>
  <si>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</si>
  <si>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</si>
  <si>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</si>
  <si>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</si>
  <si>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</si>
  <si>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</si>
  <si>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</si>
  <si>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</si>
  <si>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</si>
  <si>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</si>
  <si>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</si>
  <si>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</si>
  <si>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</si>
  <si>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</si>
  <si>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</si>
  <si>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</si>
  <si>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</si>
  <si>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</si>
  <si>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</si>
  <si>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</si>
  <si>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</si>
  <si>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</si>
  <si>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</si>
  <si>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</si>
  <si>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</si>
  <si>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</si>
  <si>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</si>
  <si>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</si>
  <si>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</si>
  <si>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</si>
  <si>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</si>
  <si>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</si>
  <si>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</si>
  <si>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</si>
  <si>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</si>
  <si>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</si>
  <si>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</si>
  <si>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</si>
  <si>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</si>
  <si>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</si>
  <si>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</si>
  <si>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</si>
  <si>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</si>
  <si>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</si>
  <si>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</si>
  <si>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</si>
  <si>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</si>
  <si>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</si>
  <si>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</si>
  <si>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</si>
  <si>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</si>
  <si>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</si>
  <si>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</si>
  <si>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</si>
  <si>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</si>
  <si>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</si>
  <si>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</si>
  <si>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</si>
  <si>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</si>
  <si>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</si>
  <si>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</si>
  <si>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</si>
  <si>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</si>
  <si>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</si>
  <si>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</si>
  <si>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</si>
  <si>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</si>
  <si>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</si>
  <si>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</si>
  <si>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</si>
  <si>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</si>
  <si>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</si>
  <si>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</si>
  <si>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</si>
  <si>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</si>
  <si>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</si>
  <si>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</si>
  <si>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</si>
  <si>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</si>
  <si>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</si>
  <si>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</si>
  <si>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</si>
  <si>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</si>
  <si>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</si>
  <si>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</si>
  <si>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</si>
  <si>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</si>
  <si>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</si>
  <si>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</si>
  <si>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</si>
  <si>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</si>
  <si>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</si>
  <si>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</si>
  <si>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</si>
  <si>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</si>
  <si>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</si>
  <si>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</si>
  <si>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</si>
  <si>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</si>
  <si>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</si>
  <si>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</si>
  <si>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</si>
  <si>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</si>
  <si>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</si>
  <si>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</si>
  <si>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</si>
  <si>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</si>
  <si>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</si>
  <si>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</si>
  <si>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</si>
  <si>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</si>
  <si>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</si>
  <si>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</si>
  <si>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</si>
  <si>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</si>
  <si>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</si>
  <si>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</si>
  <si>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</si>
  <si>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</si>
  <si>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</si>
  <si>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</si>
  <si>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</si>
  <si>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</si>
  <si>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</si>
  <si>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</si>
  <si>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</si>
  <si>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</si>
  <si>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</si>
  <si>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</si>
  <si>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</si>
  <si>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</si>
  <si>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</si>
  <si>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</si>
  <si>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</si>
  <si>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</si>
  <si>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</si>
  <si>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</si>
  <si>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</si>
  <si>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</si>
  <si>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</si>
  <si>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</si>
  <si>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</si>
  <si>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</si>
  <si>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</si>
  <si>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</si>
  <si>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</si>
  <si>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</si>
  <si>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</si>
  <si>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</si>
  <si>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</si>
  <si>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</si>
  <si>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</si>
  <si>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</si>
  <si>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</si>
  <si>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</si>
  <si>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</si>
  <si>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</si>
  <si>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</si>
  <si>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</si>
  <si>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</si>
  <si>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</si>
  <si>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</si>
  <si>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</si>
  <si>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</si>
  <si>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</si>
  <si>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</si>
  <si>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</si>
  <si>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</si>
  <si>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</si>
  <si>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</si>
  <si>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</si>
  <si>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</si>
  <si>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</si>
  <si>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</si>
  <si>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</si>
  <si>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</si>
  <si>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</si>
  <si>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</si>
  <si>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</si>
  <si>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</si>
  <si>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</si>
  <si>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</si>
  <si>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</si>
  <si>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</si>
  <si>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</si>
  <si>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</si>
  <si>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</si>
  <si>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</si>
  <si>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</si>
  <si>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</si>
  <si>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</si>
  <si>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</si>
  <si>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</si>
  <si>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</si>
  <si>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</si>
  <si>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</si>
  <si>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</si>
  <si>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</si>
  <si>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</si>
  <si>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</si>
  <si>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</si>
  <si>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</si>
  <si>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</si>
  <si>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</si>
  <si>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</si>
  <si>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</si>
  <si>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</si>
  <si>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</si>
  <si>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</si>
  <si>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</si>
  <si>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</si>
  <si>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</si>
  <si>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</si>
  <si>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</si>
  <si>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</si>
  <si>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</si>
  <si>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</si>
  <si>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</si>
  <si>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</si>
  <si>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</si>
  <si>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</si>
  <si>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</si>
  <si>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</si>
  <si>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</si>
  <si>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</si>
  <si>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</si>
  <si>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</si>
  <si>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</si>
  <si>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</si>
  <si>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</si>
  <si>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</si>
  <si>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</si>
  <si>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</si>
  <si>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</si>
  <si>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</si>
  <si>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</si>
  <si>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</si>
  <si>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</si>
  <si>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</si>
  <si>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</si>
  <si>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</si>
  <si>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</si>
  <si>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</si>
  <si>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</si>
  <si>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</si>
  <si>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</si>
  <si>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</si>
  <si>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</si>
  <si>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</si>
  <si>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</si>
  <si>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</si>
  <si>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</si>
  <si>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</si>
  <si>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</si>
  <si>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</si>
  <si>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</si>
  <si>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</si>
  <si>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</si>
  <si>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</si>
  <si>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</si>
  <si>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</si>
  <si>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</si>
  <si>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</si>
  <si>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</si>
  <si>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</si>
  <si>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</si>
  <si>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</si>
  <si>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</si>
  <si>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</si>
  <si>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</si>
  <si>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</si>
  <si>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</si>
  <si>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</si>
  <si>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</si>
  <si>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</si>
  <si>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</si>
  <si>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</si>
  <si>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</si>
  <si>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</si>
  <si>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</si>
  <si>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</si>
  <si>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</si>
  <si>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</si>
  <si>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</si>
  <si>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</si>
  <si>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</si>
  <si>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</si>
  <si>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</si>
  <si>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</si>
  <si>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</si>
  <si>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</si>
  <si>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</si>
  <si>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</si>
  <si>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</si>
  <si>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</si>
  <si>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</si>
  <si>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</si>
  <si>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</si>
  <si>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</si>
  <si>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</si>
  <si>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</si>
  <si>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</si>
  <si>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</si>
  <si>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</si>
  <si>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</si>
  <si>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</si>
  <si>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</si>
  <si>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</si>
  <si>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</si>
  <si>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</si>
  <si>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</si>
  <si>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</si>
  <si>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</si>
  <si>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</si>
  <si>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</si>
  <si>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</si>
  <si>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</si>
  <si>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</si>
  <si>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</si>
  <si>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</si>
  <si>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</si>
  <si>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</si>
  <si>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</si>
  <si>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</si>
  <si>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</si>
  <si>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</si>
  <si>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</si>
  <si>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</si>
  <si>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</si>
  <si>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</si>
  <si>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</si>
  <si>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</si>
  <si>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</si>
  <si>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</si>
  <si>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</si>
  <si>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</si>
  <si>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</si>
  <si>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</si>
  <si>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</si>
  <si>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</si>
  <si>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</si>
  <si>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</si>
  <si>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</si>
  <si>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</si>
  <si>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</si>
  <si>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</si>
  <si>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</si>
  <si>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</si>
  <si>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</si>
  <si>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</si>
  <si>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</si>
  <si>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</si>
  <si>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</si>
  <si>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</si>
  <si>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</si>
  <si>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</si>
  <si>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</si>
  <si>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</si>
  <si>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</si>
  <si>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</si>
  <si>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</si>
  <si>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</si>
  <si>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</si>
  <si>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</si>
  <si>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</si>
  <si>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</si>
  <si>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</si>
  <si>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</si>
  <si>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</si>
  <si>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</si>
  <si>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</si>
  <si>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</si>
  <si>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</si>
  <si>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</si>
  <si>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</si>
  <si>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</si>
  <si>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</si>
  <si>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</si>
  <si>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</si>
  <si>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</si>
  <si>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</si>
  <si>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</si>
  <si>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</si>
  <si>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</si>
  <si>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</si>
  <si>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</si>
  <si>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</si>
  <si>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</si>
  <si>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</si>
  <si>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</si>
  <si>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</si>
  <si>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</si>
  <si>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</si>
  <si>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</si>
  <si>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</si>
  <si>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</si>
  <si>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</si>
  <si>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</si>
  <si>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</si>
  <si>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</si>
  <si>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</si>
  <si>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</si>
  <si>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</si>
  <si>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</si>
  <si>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</si>
  <si>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</si>
  <si>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</si>
  <si>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</si>
  <si>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</si>
  <si>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</si>
  <si>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</si>
  <si>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</si>
  <si>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</si>
  <si>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</si>
  <si>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</si>
  <si>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</si>
  <si>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</si>
  <si>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</si>
  <si>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</si>
  <si>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</si>
  <si>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</si>
  <si>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</si>
  <si>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</si>
  <si>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</si>
  <si>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</si>
  <si>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</si>
  <si>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</si>
  <si>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</si>
  <si>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</si>
  <si>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</si>
  <si>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</si>
  <si>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</si>
  <si>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</si>
  <si>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</si>
  <si>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</si>
  <si>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</si>
  <si>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</si>
  <si>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</si>
  <si>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</si>
  <si>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</si>
  <si>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</si>
  <si>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</si>
  <si>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</si>
  <si>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</si>
  <si>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</si>
  <si>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</si>
  <si>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</si>
  <si>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</si>
  <si>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</si>
  <si>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</si>
  <si>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</si>
  <si>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</si>
  <si>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</si>
  <si>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</si>
  <si>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</si>
  <si>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</si>
  <si>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</si>
  <si>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</si>
  <si>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</si>
  <si>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</si>
  <si>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</si>
  <si>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</si>
  <si>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</si>
  <si>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</si>
  <si>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</si>
  <si>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</si>
  <si>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</si>
  <si>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</si>
  <si>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</si>
  <si>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</si>
  <si>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</si>
  <si>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</si>
  <si>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</si>
  <si>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</si>
  <si>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</si>
  <si>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</si>
  <si>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</si>
  <si>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</si>
  <si>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</si>
  <si>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</si>
  <si>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</si>
  <si>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</si>
  <si>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</si>
  <si>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</si>
  <si>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</si>
  <si>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</si>
  <si>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</si>
  <si>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</si>
  <si>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</si>
  <si>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</si>
  <si>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</si>
  <si>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</si>
  <si>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</si>
  <si>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</si>
  <si>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</si>
  <si>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</si>
  <si>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</si>
  <si>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</si>
  <si>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</si>
  <si>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</si>
  <si>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</si>
  <si>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</si>
  <si>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</si>
  <si>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</si>
  <si>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</si>
  <si>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</si>
  <si>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</si>
  <si>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</si>
  <si>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</si>
  <si>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</si>
  <si>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</si>
  <si>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</si>
  <si>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</si>
  <si>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</si>
  <si>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</si>
  <si>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</si>
  <si>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</si>
  <si>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</si>
  <si>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</si>
  <si>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</si>
  <si>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</si>
  <si>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</si>
  <si>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</si>
  <si>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</si>
  <si>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</si>
  <si>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</si>
  <si>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</si>
  <si>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</si>
  <si>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</si>
  <si>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</si>
  <si>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</si>
  <si>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</si>
  <si>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</si>
  <si>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</si>
  <si>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</si>
  <si>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</si>
  <si>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</si>
  <si>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</si>
  <si>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</si>
  <si>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</si>
  <si>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</si>
  <si>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</si>
  <si>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</si>
  <si>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</si>
  <si>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</si>
  <si>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</si>
  <si>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</si>
  <si>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</si>
  <si>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</si>
  <si>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</si>
  <si>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</si>
  <si>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</si>
  <si>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</si>
  <si>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</si>
  <si>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</si>
  <si>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</si>
  <si>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</si>
  <si>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</si>
  <si>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</si>
  <si>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</si>
  <si>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</si>
  <si>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</si>
  <si>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</si>
  <si>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</si>
  <si>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</si>
  <si>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</si>
  <si>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</si>
  <si>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</si>
  <si>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</si>
  <si>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</si>
  <si>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</si>
  <si>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</si>
  <si>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</si>
  <si>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</si>
  <si>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</si>
  <si>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</si>
  <si>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</si>
  <si>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</si>
  <si>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</si>
  <si>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</si>
  <si>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</si>
  <si>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</si>
  <si>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</si>
  <si>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</si>
  <si>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</si>
  <si>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</si>
  <si>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</si>
  <si>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</si>
  <si>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</si>
  <si>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</si>
  <si>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</si>
  <si>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</si>
  <si>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</si>
  <si>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</si>
  <si>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</si>
  <si>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</si>
  <si>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</si>
  <si>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</si>
  <si>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</si>
  <si>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</si>
  <si>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</si>
  <si>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</si>
  <si>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</si>
  <si>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</si>
  <si>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</si>
  <si>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</si>
  <si>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</si>
  <si>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</si>
  <si>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</si>
  <si>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</si>
  <si>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</si>
  <si>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</si>
  <si>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</si>
  <si>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</si>
  <si>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</si>
  <si>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</si>
  <si>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</si>
  <si>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</si>
  <si>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</si>
  <si>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</si>
  <si>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</si>
  <si>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</si>
  <si>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</si>
  <si>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</si>
  <si>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</si>
  <si>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</si>
  <si>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</si>
  <si>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</si>
  <si>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</si>
  <si>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</si>
  <si>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</si>
  <si>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</si>
  <si>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</si>
  <si>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</si>
  <si>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</si>
  <si>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</si>
  <si>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</si>
  <si>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</si>
  <si>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</si>
  <si>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</si>
  <si>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</si>
  <si>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</si>
  <si>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</si>
  <si>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</si>
  <si>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</si>
  <si>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</si>
  <si>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</si>
  <si>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</si>
  <si>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</si>
  <si>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</si>
  <si>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</si>
  <si>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</si>
  <si>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</si>
  <si>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</si>
  <si>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</si>
  <si>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</si>
  <si>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</si>
  <si>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</si>
  <si>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</si>
  <si>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</si>
  <si>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</si>
  <si>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</si>
  <si>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</si>
  <si>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</si>
  <si>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</si>
  <si>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</si>
  <si>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</si>
  <si>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</si>
  <si>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</si>
  <si>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</si>
  <si>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</si>
  <si>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</si>
  <si>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</si>
  <si>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</si>
  <si>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</si>
  <si>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</si>
  <si>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</si>
  <si>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</si>
  <si>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</si>
  <si>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</si>
  <si>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</si>
  <si>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</si>
  <si>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</si>
  <si>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</si>
  <si>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</si>
  <si>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</si>
  <si>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</si>
  <si>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</si>
  <si>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</si>
  <si>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</si>
  <si>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</si>
  <si>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</si>
  <si>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</si>
  <si>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</si>
  <si>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</si>
  <si>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</si>
  <si>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</si>
  <si>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</si>
  <si>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</si>
  <si>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</si>
  <si>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</si>
  <si>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</si>
  <si>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</si>
  <si>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</si>
  <si>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</si>
  <si>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</si>
  <si>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</si>
  <si>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</si>
  <si>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</si>
  <si>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</si>
  <si>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</si>
  <si>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</si>
  <si>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</si>
  <si>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</si>
  <si>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</si>
  <si>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</si>
  <si>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</si>
  <si>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</si>
  <si>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</si>
  <si>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</si>
  <si>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</si>
  <si>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</si>
  <si>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</si>
  <si>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</si>
  <si>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</si>
  <si>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</si>
  <si>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</si>
  <si>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</si>
  <si>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</si>
  <si>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</si>
  <si>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</si>
  <si>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</si>
  <si>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</si>
  <si>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</si>
  <si>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</si>
  <si>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</si>
  <si>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</si>
  <si>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</si>
  <si>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</si>
  <si>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</si>
  <si>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</si>
  <si>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</si>
  <si>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</si>
  <si>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</si>
  <si>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</si>
  <si>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</si>
  <si>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</si>
  <si>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</si>
  <si>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</si>
  <si>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</si>
  <si>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</si>
  <si>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</si>
  <si>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</si>
  <si>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</si>
  <si>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</si>
  <si>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</si>
  <si>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</si>
  <si>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</si>
  <si>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</si>
  <si>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</si>
  <si>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</si>
  <si>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</si>
  <si>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</si>
  <si>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</si>
  <si>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</si>
  <si>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</si>
  <si>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</si>
  <si>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</si>
  <si>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</si>
  <si>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</si>
  <si>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</si>
  <si>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</si>
  <si>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</si>
  <si>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</si>
  <si>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</si>
  <si>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</si>
  <si>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</si>
  <si>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</si>
  <si>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</si>
  <si>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</si>
  <si>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</si>
  <si>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</si>
  <si>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</si>
  <si>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</si>
  <si>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</si>
  <si>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</si>
  <si>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</si>
  <si>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</si>
  <si>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</si>
  <si>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</si>
  <si>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</si>
  <si>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</si>
  <si>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</si>
  <si>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</si>
  <si>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</si>
  <si>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</si>
  <si>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</si>
  <si>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</si>
  <si>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</si>
  <si>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</si>
  <si>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</si>
  <si>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</si>
  <si>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</si>
  <si>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</si>
  <si>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</si>
  <si>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</si>
  <si>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</si>
  <si>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</si>
  <si>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</si>
  <si>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</si>
  <si>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</si>
  <si>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</si>
  <si>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</si>
  <si>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</si>
  <si>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</si>
  <si>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</si>
  <si>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</si>
  <si>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</si>
  <si>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</si>
  <si>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</si>
  <si>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</si>
  <si>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</si>
  <si>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</si>
  <si>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</si>
  <si>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</si>
  <si>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</si>
  <si>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</si>
  <si>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</si>
  <si>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</si>
  <si>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</si>
  <si>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</si>
  <si>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</si>
  <si>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</si>
  <si>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</si>
  <si>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</si>
  <si>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</si>
  <si>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</si>
  <si>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</si>
  <si>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</si>
  <si>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</si>
  <si>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</si>
  <si>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</si>
  <si>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</si>
  <si>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</si>
  <si>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</si>
  <si>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</si>
  <si>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</si>
  <si>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</si>
  <si>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</si>
  <si>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</si>
  <si>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</si>
  <si>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</si>
  <si>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</si>
  <si>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</si>
  <si>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</si>
  <si>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</si>
  <si>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</si>
  <si>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</si>
  <si>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</si>
  <si>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</si>
  <si>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</si>
  <si>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</si>
  <si>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</si>
  <si>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</si>
  <si>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</si>
  <si>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</si>
  <si>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</si>
  <si>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</si>
  <si>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</si>
  <si>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</si>
  <si>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</si>
  <si>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</si>
  <si>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</si>
  <si>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</si>
  <si>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</si>
  <si>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</si>
  <si>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</si>
  <si>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</si>
  <si>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</si>
  <si>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</si>
  <si>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</si>
  <si>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</si>
  <si>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</si>
  <si>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</si>
  <si>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</si>
  <si>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</si>
  <si>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</si>
  <si>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</si>
  <si>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</si>
  <si>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</si>
  <si>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</si>
  <si>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</si>
  <si>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</si>
  <si>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</si>
  <si>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</si>
  <si>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</si>
  <si>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</si>
  <si>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</si>
  <si>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</si>
  <si>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</si>
  <si>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</si>
  <si>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</si>
  <si>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</si>
  <si>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</si>
  <si>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</si>
  <si>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</si>
  <si>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</si>
  <si>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</si>
  <si>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</si>
  <si>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</si>
  <si>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</si>
  <si>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</si>
  <si>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</si>
  <si>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</si>
  <si>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</si>
  <si>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</si>
  <si>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</si>
  <si>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</si>
  <si>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</si>
  <si>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</si>
  <si>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</si>
  <si>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</si>
  <si>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</si>
  <si>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</si>
  <si>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</si>
  <si>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</si>
  <si>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</si>
  <si>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</si>
  <si>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</si>
  <si>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</si>
  <si>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</si>
  <si>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</si>
  <si>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</si>
  <si>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</si>
  <si>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</si>
  <si>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</si>
  <si>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</si>
  <si>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</si>
  <si>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</si>
  <si>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</si>
  <si>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</si>
  <si>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</si>
  <si>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</si>
  <si>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</si>
  <si>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</si>
  <si>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</si>
  <si>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</si>
  <si>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</si>
  <si>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</si>
  <si>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</si>
  <si>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</si>
  <si>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</si>
  <si>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</si>
  <si>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</si>
  <si>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</si>
  <si>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</si>
  <si>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</si>
  <si>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</si>
  <si>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</si>
  <si>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</si>
  <si>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</si>
  <si>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</si>
  <si>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</si>
  <si>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</si>
  <si>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</si>
  <si>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</si>
  <si>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</si>
  <si>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</si>
  <si>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</si>
  <si>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</si>
  <si>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</si>
  <si>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</si>
  <si>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</si>
  <si>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</si>
  <si>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</si>
  <si>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</si>
  <si>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</si>
  <si>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</si>
  <si>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</si>
  <si>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</si>
  <si>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</si>
  <si>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</si>
  <si>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</si>
  <si>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</si>
  <si>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</si>
  <si>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</si>
  <si>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</si>
  <si>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</si>
  <si>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</si>
  <si>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</si>
  <si>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</si>
  <si>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</si>
  <si>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</si>
  <si>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</si>
  <si>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</si>
  <si>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</si>
  <si>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</si>
  <si>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</si>
  <si>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</si>
  <si>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</si>
  <si>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</si>
  <si>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</si>
  <si>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</si>
  <si>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</si>
  <si>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</si>
  <si>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</si>
  <si>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</si>
  <si>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</si>
  <si>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</si>
  <si>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</si>
  <si>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</si>
  <si>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</si>
  <si>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</si>
  <si>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</si>
  <si>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</si>
  <si>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</si>
  <si>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</si>
  <si>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</si>
  <si>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</si>
  <si>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</si>
  <si>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</si>
  <si>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</si>
  <si>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</si>
  <si>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</si>
  <si>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</si>
  <si>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</si>
  <si>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</si>
  <si>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</si>
  <si>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</si>
  <si>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</si>
  <si>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</si>
  <si>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</si>
  <si>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</si>
  <si>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</si>
  <si>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</si>
  <si>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</si>
  <si>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</si>
  <si>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</si>
  <si>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</si>
  <si>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</si>
  <si>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</si>
  <si>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</si>
  <si>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</si>
  <si>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</si>
  <si>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</si>
  <si>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</si>
  <si>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</si>
  <si>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</si>
  <si>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</si>
  <si>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</si>
  <si>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</si>
  <si>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</si>
  <si>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</si>
  <si>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</si>
  <si>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</si>
  <si>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</si>
  <si>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</si>
  <si>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</si>
  <si>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</si>
  <si>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</si>
  <si>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</si>
  <si>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</si>
  <si>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</si>
  <si>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</si>
  <si>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</si>
  <si>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</si>
  <si>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</si>
  <si>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</si>
  <si>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</si>
  <si>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</si>
  <si>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</si>
  <si>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</si>
  <si>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</si>
  <si>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</si>
  <si>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</si>
  <si>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</si>
  <si>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</si>
  <si>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</si>
  <si>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</si>
  <si>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</si>
  <si>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</si>
  <si>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</si>
  <si>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</si>
  <si>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</si>
  <si>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</si>
  <si>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</si>
  <si>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</si>
  <si>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</si>
  <si>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</si>
  <si>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</si>
  <si>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</si>
  <si>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</si>
  <si>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</si>
  <si>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</si>
  <si>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</si>
  <si>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</si>
  <si>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</si>
  <si>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</si>
  <si>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</si>
  <si>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</si>
  <si>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</si>
  <si>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</si>
  <si>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</si>
  <si>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</si>
  <si>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</si>
  <si>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</si>
  <si>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</si>
  <si>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</si>
  <si>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</si>
  <si>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</si>
  <si>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</si>
  <si>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</si>
  <si>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</si>
  <si>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</si>
  <si>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</si>
  <si>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</si>
  <si>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</si>
  <si>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</si>
  <si>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</si>
  <si>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</si>
  <si>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</si>
  <si>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</si>
  <si>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</si>
  <si>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</si>
  <si>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</si>
  <si>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</si>
  <si>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</si>
  <si>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</si>
  <si>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</si>
  <si>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</si>
  <si>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</si>
  <si>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</si>
  <si>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</si>
  <si>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</si>
  <si>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</si>
  <si>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</si>
  <si>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</si>
  <si>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</si>
  <si>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</si>
  <si>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</si>
  <si>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</si>
  <si>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</si>
  <si>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</si>
  <si>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</si>
  <si>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</si>
  <si>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</si>
  <si>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</si>
  <si>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</si>
  <si>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</si>
  <si>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</si>
  <si>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</si>
  <si>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</si>
  <si>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</si>
  <si>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</si>
  <si>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</si>
  <si>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</si>
  <si>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</si>
  <si>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</si>
  <si>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</si>
  <si>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</si>
  <si>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</si>
  <si>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</si>
  <si>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</si>
  <si>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</si>
  <si>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</si>
  <si>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</si>
  <si>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</si>
  <si>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</si>
  <si>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</si>
  <si>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</si>
  <si>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</si>
  <si>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</si>
  <si>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</si>
  <si>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</si>
  <si>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</si>
  <si>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</si>
  <si>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</si>
  <si>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</si>
  <si>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</si>
  <si>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</si>
  <si>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</si>
  <si>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</si>
  <si>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</si>
  <si>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</si>
  <si>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</si>
  <si>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</si>
  <si>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</si>
  <si>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</si>
  <si>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</si>
  <si>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</si>
  <si>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</si>
  <si>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</si>
  <si>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</si>
  <si>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</si>
  <si>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</si>
  <si>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</si>
  <si>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</si>
  <si>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</si>
  <si>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</si>
  <si>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</si>
  <si>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</si>
  <si>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</si>
  <si>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</si>
  <si>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</si>
  <si>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</si>
  <si>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</si>
  <si>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</si>
  <si>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</si>
  <si>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</si>
  <si>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</si>
  <si>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</si>
  <si>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</si>
  <si>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</si>
  <si>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</si>
  <si>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</si>
  <si>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</si>
  <si>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</si>
  <si>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</si>
  <si>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</si>
  <si>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</si>
  <si>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</si>
  <si>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</si>
  <si>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</si>
  <si>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</si>
  <si>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</si>
  <si>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</si>
  <si>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</si>
  <si>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</si>
  <si>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</si>
  <si>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</si>
  <si>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</si>
  <si>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</si>
  <si>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</si>
  <si>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</si>
  <si>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</si>
  <si>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</si>
  <si>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</si>
  <si>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</si>
  <si>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</si>
  <si>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</si>
  <si>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</si>
  <si>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</si>
  <si>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</si>
  <si>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</si>
  <si>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</si>
  <si>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</si>
  <si>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</si>
  <si>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</si>
  <si>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</si>
  <si>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</si>
  <si>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</si>
  <si>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</si>
  <si>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</si>
  <si>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</si>
  <si>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</si>
  <si>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</si>
  <si>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</si>
  <si>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</si>
  <si>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</si>
  <si>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</si>
  <si>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</si>
  <si>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</si>
  <si>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</si>
  <si>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</si>
  <si>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</si>
  <si>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</si>
  <si>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</si>
  <si>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</si>
  <si>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</si>
  <si>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</si>
  <si>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</si>
  <si>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</si>
  <si>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</si>
  <si>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</si>
  <si>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</si>
  <si>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</si>
  <si>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</si>
  <si>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</si>
  <si>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</si>
  <si>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</si>
  <si>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</si>
  <si>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</si>
  <si>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</si>
  <si>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</si>
  <si>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</si>
  <si>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</si>
  <si>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</si>
  <si>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</si>
  <si>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</si>
  <si>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</si>
  <si>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</si>
  <si>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</si>
  <si>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</si>
  <si>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</si>
  <si>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</si>
  <si>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</si>
  <si>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</si>
  <si>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</si>
  <si>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</si>
  <si>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</si>
  <si>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</si>
  <si>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</si>
  <si>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</si>
  <si>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</si>
  <si>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</si>
  <si>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</si>
  <si>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</si>
  <si>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</si>
  <si>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</si>
  <si>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</si>
  <si>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</si>
  <si>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</si>
  <si>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</si>
  <si>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</si>
  <si>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</si>
  <si>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</si>
  <si>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</si>
  <si>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</si>
  <si>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</si>
  <si>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</si>
  <si>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</si>
  <si>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</si>
  <si>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</si>
  <si>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</si>
  <si>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</si>
  <si>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</si>
  <si>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</si>
  <si>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</si>
  <si>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</si>
  <si>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</si>
  <si>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</si>
  <si>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</si>
  <si>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</si>
  <si>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</si>
  <si>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</si>
  <si>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</si>
  <si>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</si>
  <si>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</si>
  <si>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</si>
  <si>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</si>
  <si>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</si>
  <si>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</si>
  <si>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</si>
  <si>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</si>
  <si>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</si>
  <si>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</si>
  <si>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</si>
  <si>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</si>
  <si>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</si>
  <si>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</si>
  <si>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</si>
  <si>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</si>
  <si>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</si>
  <si>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</si>
  <si>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</si>
  <si>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</si>
  <si>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</si>
  <si>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</si>
  <si>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</si>
  <si>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</si>
  <si>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</si>
  <si>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</si>
  <si>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</si>
  <si>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</si>
  <si>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</si>
  <si>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</si>
  <si>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</si>
  <si>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</si>
  <si>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</si>
  <si>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</si>
  <si>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</si>
  <si>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</si>
  <si>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</si>
  <si>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</si>
  <si>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</si>
  <si>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</si>
  <si>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</si>
  <si>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</si>
  <si>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</si>
  <si>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</si>
  <si>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</si>
  <si>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</si>
  <si>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</si>
  <si>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</si>
  <si>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</si>
  <si>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</si>
  <si>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</si>
  <si>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</si>
  <si>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</si>
  <si>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</si>
  <si>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</si>
  <si>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</si>
  <si>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</si>
  <si>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</si>
  <si>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</si>
  <si>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</si>
  <si>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</si>
  <si>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</si>
  <si>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</si>
  <si>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</si>
  <si>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</si>
  <si>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</si>
  <si>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</si>
  <si>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</si>
  <si>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</si>
  <si>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</si>
  <si>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</si>
  <si>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</si>
  <si>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</si>
  <si>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</si>
  <si>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</si>
  <si>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</si>
  <si>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</si>
  <si>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</si>
  <si>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</si>
  <si>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</si>
  <si>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</si>
  <si>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</si>
  <si>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</si>
  <si>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</si>
  <si>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</si>
  <si>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</si>
  <si>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</si>
  <si>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</si>
  <si>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</si>
  <si>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</si>
  <si>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</si>
  <si>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</si>
  <si>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</si>
  <si>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</si>
  <si>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</si>
  <si>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</si>
  <si>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</si>
  <si>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</si>
  <si>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</si>
  <si>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</si>
  <si>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</si>
  <si>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</si>
  <si>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</si>
  <si>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</si>
  <si>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</si>
  <si>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</si>
  <si>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</si>
  <si>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</si>
  <si>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</si>
  <si>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</si>
  <si>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</si>
  <si>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</si>
  <si>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</si>
  <si>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</si>
  <si>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</si>
  <si>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</si>
  <si>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</si>
  <si>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</si>
  <si>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</si>
  <si>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</si>
  <si>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</si>
  <si>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</si>
  <si>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</si>
  <si>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</si>
  <si>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</si>
  <si>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</si>
  <si>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</si>
  <si>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</si>
  <si>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</si>
  <si>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</si>
  <si>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</si>
  <si>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</si>
  <si>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</si>
  <si>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</si>
  <si>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</si>
  <si>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</si>
  <si>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</si>
  <si>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</si>
  <si>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</si>
  <si>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</si>
  <si>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</si>
  <si>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</si>
  <si>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</si>
  <si>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</si>
  <si>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</si>
  <si>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</si>
  <si>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</si>
  <si>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</si>
  <si>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</si>
  <si>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</si>
  <si>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</si>
  <si>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</si>
  <si>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</si>
  <si>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</si>
  <si>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</si>
  <si>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</si>
  <si>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</si>
  <si>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</si>
  <si>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</si>
  <si>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</si>
  <si>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</si>
  <si>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</si>
  <si>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</si>
  <si>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</si>
  <si>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</si>
  <si>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</si>
  <si>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</si>
  <si>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</si>
  <si>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</si>
  <si>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</si>
  <si>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</si>
  <si>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</si>
  <si>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</si>
  <si>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</si>
  <si>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</si>
  <si>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</si>
  <si>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</si>
  <si>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</si>
  <si>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</si>
  <si>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</si>
  <si>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</si>
  <si>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</si>
  <si>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</si>
  <si>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</si>
  <si>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</si>
  <si>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</si>
  <si>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</si>
  <si>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</si>
  <si>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</si>
  <si>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</si>
  <si>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</si>
  <si>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</si>
  <si>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</si>
  <si>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</si>
  <si>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</si>
  <si>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</si>
  <si>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</si>
  <si>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</si>
  <si>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</si>
  <si>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</si>
  <si>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</si>
  <si>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</si>
  <si>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</si>
  <si>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</si>
  <si>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</si>
  <si>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</si>
  <si>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</si>
  <si>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</si>
  <si>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</si>
  <si>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</si>
  <si>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</si>
  <si>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</si>
  <si>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</si>
  <si>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</si>
  <si>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</si>
  <si>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</si>
  <si>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</si>
  <si>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</si>
  <si>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</si>
  <si>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</si>
  <si>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</si>
  <si>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</si>
  <si>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</si>
  <si>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</si>
  <si>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</si>
  <si>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</si>
  <si>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</si>
  <si>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</si>
  <si>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</si>
  <si>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</si>
  <si>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</si>
  <si>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</si>
  <si>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</si>
  <si>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</si>
  <si>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</si>
  <si>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</si>
  <si>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</si>
  <si>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</si>
  <si>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</si>
  <si>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</si>
  <si>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</si>
  <si>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</si>
  <si>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</si>
  <si>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</si>
  <si>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</si>
  <si>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</si>
  <si>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</si>
  <si>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</si>
  <si>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</si>
  <si>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</si>
  <si>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</si>
  <si>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</si>
  <si>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</si>
  <si>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</si>
  <si>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</si>
  <si>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</si>
  <si>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</si>
  <si>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</si>
  <si>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</si>
  <si>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</si>
  <si>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</si>
  <si>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</si>
  <si>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</si>
  <si>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</si>
  <si>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</si>
  <si>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</si>
  <si>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</si>
  <si>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</si>
  <si>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</si>
  <si>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</si>
  <si>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</si>
  <si>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</si>
  <si>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</si>
  <si>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</si>
  <si>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</si>
  <si>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</si>
  <si>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</si>
  <si>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</si>
  <si>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</si>
  <si>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</si>
  <si>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</si>
  <si>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</si>
  <si>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</si>
  <si>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</si>
  <si>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</si>
  <si>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</si>
  <si>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</si>
  <si>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</si>
  <si>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</si>
  <si>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</si>
  <si>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</si>
  <si>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</si>
  <si>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</si>
  <si>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</si>
  <si>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</si>
  <si>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</si>
  <si>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</si>
  <si>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</si>
  <si>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</si>
  <si>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</si>
  <si>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</si>
  <si>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</si>
  <si>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</si>
  <si>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</si>
  <si>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</si>
  <si>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</si>
  <si>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</si>
  <si>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</si>
  <si>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</si>
  <si>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</si>
  <si>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</si>
  <si>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</si>
  <si>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</si>
  <si>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</si>
  <si>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</si>
  <si>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</si>
  <si>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</si>
  <si>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</si>
  <si>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</si>
  <si>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</si>
  <si>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</si>
  <si>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</si>
  <si>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</si>
  <si>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</si>
  <si>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</si>
  <si>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</si>
  <si>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</si>
  <si>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</si>
  <si>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</si>
  <si>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</si>
  <si>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</si>
  <si>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</si>
  <si>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</si>
  <si>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</si>
  <si>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</si>
  <si>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</si>
  <si>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</si>
  <si>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</si>
  <si>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</si>
  <si>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</si>
  <si>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</si>
  <si>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</si>
  <si>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</si>
  <si>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</si>
  <si>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</si>
  <si>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</si>
  <si>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</si>
  <si>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</si>
  <si>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</si>
  <si>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</si>
  <si>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</si>
  <si>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</si>
  <si>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</si>
  <si>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</si>
  <si>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</si>
  <si>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</si>
  <si>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</si>
  <si>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</si>
  <si>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</si>
  <si>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</si>
  <si>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</si>
  <si>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</si>
  <si>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</si>
  <si>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</si>
  <si>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</si>
  <si>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</si>
  <si>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</si>
  <si>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</si>
  <si>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</si>
  <si>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</si>
  <si>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</si>
  <si>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</si>
  <si>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</si>
  <si>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</si>
  <si>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</si>
  <si>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</si>
  <si>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</si>
  <si>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</si>
  <si>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</si>
  <si>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</si>
  <si>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</si>
  <si>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</si>
  <si>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</si>
  <si>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</si>
  <si>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</si>
  <si>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</si>
  <si>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</si>
  <si>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</si>
  <si>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</si>
  <si>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</si>
  <si>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</si>
  <si>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</si>
  <si>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</si>
  <si>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</si>
  <si>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</si>
  <si>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</si>
  <si>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</si>
  <si>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</si>
  <si>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</si>
  <si>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</si>
  <si>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</si>
  <si>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</si>
  <si>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</si>
  <si>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</si>
  <si>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</si>
  <si>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</si>
  <si>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</si>
  <si>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</si>
  <si>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</si>
  <si>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</si>
  <si>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</si>
  <si>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</si>
  <si>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</si>
  <si>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</si>
  <si>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</si>
  <si>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</si>
  <si>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</si>
  <si>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</si>
  <si>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</si>
  <si>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</si>
  <si>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</si>
  <si>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</si>
  <si>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</si>
  <si>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</si>
  <si>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</si>
  <si>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</si>
  <si>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</si>
  <si>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</si>
  <si>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</si>
  <si>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</si>
  <si>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</si>
  <si>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</si>
  <si>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</si>
  <si>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</si>
  <si>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</si>
  <si>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</si>
  <si>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</si>
  <si>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</si>
  <si>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</si>
  <si>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</si>
  <si>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</si>
  <si>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</si>
  <si>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</si>
  <si>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</si>
  <si>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</si>
  <si>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</si>
  <si>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</si>
  <si>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</si>
  <si>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</si>
  <si>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</si>
  <si>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</si>
  <si>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</si>
  <si>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</si>
  <si>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</si>
  <si>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</si>
  <si>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</si>
  <si>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</si>
  <si>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</si>
  <si>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</si>
  <si>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</si>
  <si>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</si>
  <si>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</si>
  <si>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</si>
  <si>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</si>
  <si>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</si>
  <si>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</si>
  <si>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</si>
  <si>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</si>
  <si>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</si>
  <si>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</si>
  <si>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</si>
  <si>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</si>
  <si>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</si>
  <si>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</si>
  <si>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</si>
  <si>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</si>
  <si>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</si>
  <si>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</si>
  <si>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</si>
  <si>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</si>
  <si>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</si>
  <si>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</si>
  <si>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</si>
  <si>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</si>
  <si>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</si>
  <si>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</si>
  <si>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</si>
  <si>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</si>
  <si>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</si>
  <si>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</si>
  <si>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</si>
  <si>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</si>
  <si>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</si>
  <si>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</si>
  <si>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</si>
  <si>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</si>
  <si>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</si>
  <si>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</si>
  <si>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</si>
  <si>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</si>
  <si>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</si>
  <si>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</si>
  <si>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</si>
  <si>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</si>
  <si>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</si>
  <si>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</si>
  <si>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</si>
  <si>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</si>
  <si>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</si>
  <si>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</si>
  <si>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</si>
  <si>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</si>
  <si>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</si>
  <si>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</si>
  <si>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</si>
  <si>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</si>
  <si>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</si>
  <si>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</si>
  <si>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</si>
  <si>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</si>
  <si>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</si>
  <si>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</si>
  <si>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</si>
  <si>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</si>
  <si>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</si>
  <si>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</si>
  <si>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</si>
  <si>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</si>
  <si>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</si>
  <si>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</si>
  <si>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</si>
  <si>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</si>
  <si>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</si>
  <si>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</si>
  <si>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</si>
  <si>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</si>
  <si>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</si>
  <si>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</si>
  <si>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</si>
  <si>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</si>
  <si>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</si>
  <si>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</si>
  <si>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</si>
  <si>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</si>
  <si>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</si>
  <si>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</si>
  <si>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</si>
  <si>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</si>
  <si>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</si>
  <si>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</si>
  <si>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</si>
  <si>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</si>
  <si>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</si>
  <si>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</si>
  <si>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</si>
  <si>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</si>
  <si>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</si>
  <si>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</si>
  <si>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</si>
  <si>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</si>
  <si>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</si>
  <si>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</si>
  <si>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</si>
  <si>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</si>
  <si>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</si>
  <si>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</si>
  <si>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</si>
  <si>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</si>
  <si>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</si>
  <si>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</si>
  <si>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</si>
  <si>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</si>
  <si>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</si>
  <si>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</si>
  <si>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</si>
  <si>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</si>
  <si>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</si>
  <si>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</si>
  <si>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</si>
  <si>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</si>
  <si>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</si>
  <si>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</si>
  <si>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</si>
  <si>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</si>
  <si>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</si>
  <si>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</si>
  <si>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</si>
  <si>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</si>
  <si>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</si>
  <si>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</si>
  <si>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</si>
  <si>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</si>
  <si>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</si>
  <si>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</si>
  <si>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</si>
  <si>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</si>
  <si>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</si>
  <si>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</si>
  <si>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</si>
  <si>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</si>
  <si>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</si>
  <si>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</si>
  <si>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</si>
  <si>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</si>
  <si>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</si>
  <si>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</si>
  <si>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</si>
  <si>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</si>
  <si>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</si>
  <si>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</si>
  <si>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</si>
  <si>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</si>
  <si>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</si>
  <si>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</si>
  <si>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</si>
  <si>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</si>
  <si>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</si>
  <si>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</si>
  <si>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</si>
  <si>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</si>
  <si>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</si>
  <si>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</si>
  <si>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</si>
  <si>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</si>
  <si>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</si>
  <si>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</si>
  <si>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</si>
  <si>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</si>
  <si>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</si>
  <si>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</si>
  <si>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</si>
  <si>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</si>
  <si>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</si>
  <si>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</si>
  <si>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</si>
  <si>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</si>
  <si>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</si>
  <si>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</si>
  <si>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</si>
  <si>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</si>
  <si>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</si>
  <si>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</si>
  <si>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</si>
  <si>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</si>
  <si>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</si>
  <si>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</si>
  <si>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</si>
  <si>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</si>
  <si>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</si>
  <si>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</si>
  <si>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</si>
  <si>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</si>
  <si>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</si>
  <si>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</si>
  <si>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</si>
  <si>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</si>
  <si>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</si>
  <si>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</si>
  <si>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</si>
  <si>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</si>
  <si>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</si>
  <si>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</si>
  <si>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</si>
  <si>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</si>
  <si>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</si>
  <si>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</si>
  <si>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</si>
  <si>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</si>
  <si>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</si>
  <si>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</si>
  <si>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</si>
  <si>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</si>
  <si>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</si>
  <si>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</si>
  <si>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</si>
  <si>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</si>
  <si>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</si>
  <si>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</si>
  <si>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</si>
  <si>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</si>
  <si>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</si>
  <si>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</si>
  <si>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</si>
  <si>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</si>
  <si>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</si>
  <si>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</si>
  <si>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</si>
  <si>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</si>
  <si>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</si>
  <si>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</si>
  <si>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</si>
  <si>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</si>
  <si>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</si>
  <si>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</si>
  <si>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</si>
  <si>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</si>
  <si>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</si>
  <si>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</si>
  <si>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</si>
  <si>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</si>
  <si>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</si>
  <si>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</si>
  <si>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</si>
  <si>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</si>
  <si>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</si>
  <si>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</si>
  <si>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</si>
  <si>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</si>
  <si>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</si>
  <si>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</si>
  <si>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</si>
  <si>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</si>
  <si>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</si>
  <si>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</si>
  <si>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</si>
  <si>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</si>
  <si>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</si>
  <si>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</si>
  <si>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</si>
  <si>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</si>
  <si>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</si>
  <si>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</si>
  <si>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</si>
  <si>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</si>
  <si>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</si>
  <si>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</si>
  <si>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</si>
  <si>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</si>
  <si>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</si>
  <si>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</si>
  <si>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</si>
  <si>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</si>
  <si>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</si>
  <si>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</si>
  <si>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</si>
  <si>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</si>
  <si>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</si>
  <si>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</si>
  <si>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</si>
  <si>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</si>
  <si>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</si>
  <si>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</si>
  <si>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</si>
  <si>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</si>
  <si>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</si>
  <si>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</si>
  <si>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</si>
  <si>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</si>
  <si>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</si>
  <si>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</si>
  <si>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</si>
  <si>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</si>
  <si>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</si>
  <si>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</si>
  <si>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</si>
  <si>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</si>
  <si>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</si>
  <si>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</si>
  <si>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</si>
  <si>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</si>
  <si>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</si>
  <si>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</si>
  <si>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</si>
  <si>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</si>
  <si>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</si>
  <si>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</si>
  <si>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</si>
  <si>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</si>
  <si>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</si>
  <si>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</si>
  <si>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</si>
  <si>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</si>
  <si>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</si>
  <si>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</si>
  <si>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</si>
  <si>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</si>
  <si>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</si>
  <si>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</si>
  <si>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</si>
  <si>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</si>
  <si>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</si>
  <si>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</si>
  <si>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</si>
  <si>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</si>
  <si>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</si>
  <si>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</si>
  <si>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</si>
  <si>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</si>
  <si>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</si>
  <si>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</si>
  <si>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</si>
  <si>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</si>
  <si>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</si>
  <si>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</si>
  <si>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</si>
  <si>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</si>
  <si>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</si>
  <si>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</si>
  <si>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</si>
  <si>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</si>
  <si>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</si>
  <si>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</si>
  <si>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</si>
  <si>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</si>
  <si>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</si>
  <si>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</si>
  <si>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</si>
  <si>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</si>
  <si>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</si>
  <si>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</si>
  <si>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</si>
  <si>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</si>
  <si>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</si>
  <si>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</si>
  <si>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</si>
  <si>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</si>
  <si>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</si>
  <si>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</si>
  <si>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</si>
  <si>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</si>
  <si>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</si>
  <si>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</si>
  <si>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</si>
  <si>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</si>
  <si>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</si>
  <si>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</si>
  <si>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</si>
  <si>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</si>
  <si>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</si>
  <si>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</si>
  <si>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</si>
  <si>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</si>
  <si>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</si>
  <si>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</si>
  <si>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</si>
  <si>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</si>
  <si>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</si>
  <si>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</si>
  <si>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</si>
  <si>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</si>
  <si>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</si>
  <si>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</si>
  <si>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</si>
  <si>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</si>
  <si>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</si>
  <si>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</si>
  <si>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</si>
  <si>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</si>
  <si>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</si>
  <si>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</si>
  <si>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</si>
  <si>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</si>
  <si>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</si>
  <si>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</si>
  <si>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</si>
  <si>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</si>
  <si>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</si>
  <si>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</si>
  <si>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</si>
  <si>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</si>
  <si>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</si>
  <si>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</si>
  <si>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</si>
  <si>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</si>
  <si>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</si>
  <si>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</si>
  <si>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</si>
  <si>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</si>
  <si>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</si>
  <si>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</si>
  <si>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</si>
  <si>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</si>
  <si>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</si>
  <si>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</si>
  <si>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</si>
  <si>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</si>
  <si>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</si>
  <si>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</si>
  <si>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</si>
  <si>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</si>
  <si>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</si>
  <si>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</si>
  <si>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</si>
  <si>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</si>
  <si>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</si>
  <si>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</si>
  <si>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</si>
  <si>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</si>
  <si>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</si>
  <si>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</si>
  <si>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</si>
  <si>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</si>
  <si>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</si>
  <si>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</si>
  <si>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</si>
  <si>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</si>
  <si>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</si>
  <si>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</si>
  <si>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</si>
  <si>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</si>
  <si>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</si>
  <si>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</si>
  <si>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</si>
  <si>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</si>
  <si>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</si>
  <si>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</si>
  <si>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</si>
  <si>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</si>
  <si>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</si>
  <si>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</si>
  <si>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</si>
  <si>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</si>
  <si>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</si>
  <si>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</si>
  <si>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</si>
  <si>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</si>
  <si>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</si>
  <si>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</si>
  <si>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</si>
  <si>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</si>
  <si>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</si>
  <si>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</si>
  <si>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</si>
  <si>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</si>
  <si>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</si>
  <si>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</si>
  <si>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</si>
  <si>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</si>
  <si>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</si>
  <si>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</si>
  <si>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</si>
  <si>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</si>
  <si>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</si>
  <si>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</si>
  <si>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</si>
  <si>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</si>
  <si>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</si>
  <si>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</si>
  <si>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</si>
  <si>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</si>
  <si>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</si>
  <si>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</si>
  <si>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</si>
  <si>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</si>
  <si>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</si>
  <si>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</si>
  <si>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</si>
  <si>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</si>
  <si>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</si>
  <si>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</si>
  <si>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</si>
  <si>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</si>
  <si>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</si>
  <si>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</si>
  <si>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</si>
  <si>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</si>
  <si>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</si>
  <si>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</si>
  <si>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</si>
  <si>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</si>
  <si>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</si>
  <si>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</si>
  <si>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</si>
  <si>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</si>
  <si>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</si>
  <si>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</si>
  <si>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</si>
  <si>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</si>
  <si>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</si>
  <si>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</si>
  <si>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</si>
  <si>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</si>
  <si>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</si>
  <si>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</si>
  <si>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</si>
  <si>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</si>
  <si>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</si>
  <si>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</si>
  <si>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</si>
  <si>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</si>
  <si>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</si>
  <si>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</si>
  <si>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</si>
  <si>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</si>
  <si>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</si>
  <si>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</si>
  <si>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</si>
  <si>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</si>
  <si>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</si>
  <si>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</si>
  <si>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</si>
  <si>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</si>
  <si>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</si>
  <si>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</si>
  <si>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</si>
  <si>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</si>
  <si>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</si>
  <si>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</si>
  <si>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</si>
  <si>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</si>
  <si>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</si>
  <si>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</si>
  <si>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</si>
  <si>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</si>
  <si>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</si>
  <si>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</si>
  <si>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</si>
  <si>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</si>
  <si>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</si>
  <si>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</si>
  <si>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</si>
  <si>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</si>
  <si>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</si>
  <si>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</si>
  <si>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</si>
  <si>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</si>
  <si>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</si>
  <si>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</si>
  <si>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</si>
  <si>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</si>
  <si>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</si>
  <si>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</si>
  <si>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</si>
  <si>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</si>
  <si>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</si>
  <si>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</si>
  <si>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</si>
  <si>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</si>
  <si>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</si>
  <si>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</si>
  <si>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</si>
  <si>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</si>
  <si>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</si>
  <si>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</si>
  <si>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</si>
  <si>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</si>
  <si>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</si>
  <si>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</si>
  <si>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</si>
  <si>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</si>
  <si>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</si>
  <si>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</si>
  <si>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</si>
  <si>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</si>
  <si>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</si>
  <si>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</si>
  <si>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</si>
  <si>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</si>
  <si>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</si>
  <si>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</si>
  <si>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</si>
  <si>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</si>
  <si>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</si>
  <si>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</si>
  <si>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</si>
  <si>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</si>
  <si>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</si>
  <si>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</si>
  <si>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</si>
  <si>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</si>
  <si>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</si>
  <si>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</si>
  <si>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</si>
  <si>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</si>
  <si>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</si>
  <si>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</si>
  <si>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</si>
  <si>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</si>
  <si>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</si>
  <si>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</si>
  <si>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</si>
  <si>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</si>
  <si>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</si>
  <si>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</si>
  <si>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</si>
  <si>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</si>
  <si>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</si>
  <si>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</si>
  <si>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</si>
  <si>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</si>
  <si>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</si>
  <si>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</si>
  <si>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</si>
  <si>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</si>
  <si>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</si>
  <si>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</si>
  <si>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</si>
  <si>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</si>
  <si>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</si>
  <si>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</si>
  <si>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</si>
  <si>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</si>
  <si>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</si>
  <si>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</si>
  <si>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</si>
  <si>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</si>
  <si>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</si>
  <si>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</si>
  <si>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</si>
  <si>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</si>
  <si>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</si>
  <si>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</si>
  <si>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</si>
  <si>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</si>
  <si>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</si>
  <si>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</si>
  <si>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</si>
  <si>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</si>
  <si>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</si>
  <si>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</si>
  <si>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</si>
  <si>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</si>
  <si>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</si>
  <si>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</si>
  <si>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</si>
  <si>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</si>
  <si>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</si>
  <si>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</si>
  <si>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</si>
  <si>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</si>
  <si>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</si>
  <si>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</si>
  <si>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</si>
  <si>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</si>
  <si>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</si>
  <si>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</si>
  <si>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</si>
  <si>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</si>
  <si>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</si>
  <si>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</si>
  <si>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</si>
  <si>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</si>
  <si>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</si>
  <si>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</si>
  <si>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</si>
  <si>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</si>
  <si>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</si>
  <si>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</si>
  <si>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</si>
  <si>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</si>
  <si>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</si>
  <si>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</si>
  <si>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</si>
  <si>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</si>
  <si>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</si>
  <si>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</si>
  <si>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</si>
  <si>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</si>
  <si>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</si>
  <si>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</si>
  <si>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</si>
  <si>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</si>
  <si>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</si>
  <si>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</si>
  <si>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</si>
  <si>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</si>
  <si>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</si>
  <si>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</si>
  <si>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</si>
  <si>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</si>
  <si>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</si>
  <si>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</si>
  <si>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</si>
  <si>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</si>
  <si>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</si>
  <si>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</si>
  <si>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</si>
  <si>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</si>
  <si>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</si>
  <si>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</si>
  <si>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</si>
  <si>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</si>
  <si>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</si>
  <si>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</si>
  <si>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</si>
  <si>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</si>
  <si>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</si>
  <si>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</si>
  <si>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</si>
  <si>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</si>
  <si>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</si>
  <si>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</si>
  <si>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</si>
  <si>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</si>
  <si>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</si>
  <si>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</si>
  <si>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</si>
  <si>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</si>
  <si>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</si>
  <si>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</si>
  <si>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</si>
  <si>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</si>
  <si>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</si>
  <si>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</si>
  <si>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</si>
  <si>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</si>
  <si>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</si>
  <si>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</si>
  <si>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</si>
  <si>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</si>
  <si>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</si>
  <si>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</si>
  <si>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</si>
  <si>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</si>
  <si>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</si>
  <si>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</si>
  <si>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</si>
  <si>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</si>
  <si>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</si>
  <si>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</si>
  <si>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</si>
  <si>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</si>
  <si>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</si>
  <si>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</si>
  <si>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</si>
  <si>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</si>
  <si>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</si>
  <si>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</si>
  <si>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</si>
  <si>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</si>
  <si>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</si>
  <si>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</si>
  <si>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</si>
  <si>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</si>
  <si>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</si>
  <si>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</si>
  <si>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</si>
  <si>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</si>
  <si>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</si>
  <si>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</si>
  <si>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</si>
  <si>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</si>
  <si>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</si>
  <si>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</si>
  <si>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</si>
  <si>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</si>
  <si>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</si>
  <si>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</si>
  <si>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</si>
  <si>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</si>
  <si>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</si>
  <si>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</si>
  <si>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</si>
  <si>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</si>
  <si>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</si>
  <si>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</si>
  <si>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</si>
  <si>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</si>
  <si>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</si>
  <si>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</si>
  <si>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</si>
  <si>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</si>
  <si>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</si>
  <si>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</si>
  <si>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</si>
  <si>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</si>
  <si>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</si>
  <si>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</si>
  <si>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</si>
  <si>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</si>
  <si>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</si>
  <si>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</si>
  <si>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</si>
  <si>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</si>
  <si>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</si>
  <si>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</si>
  <si>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</si>
  <si>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</si>
  <si>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</si>
  <si>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</si>
  <si>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</si>
  <si>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</si>
  <si>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</si>
  <si>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</si>
  <si>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</si>
  <si>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</si>
  <si>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</si>
  <si>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</si>
  <si>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</si>
  <si>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</si>
  <si>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</si>
  <si>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</si>
  <si>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</si>
  <si>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</si>
  <si>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</si>
  <si>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</si>
  <si>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</si>
  <si>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</si>
  <si>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</si>
  <si>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</si>
  <si>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</si>
  <si>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</si>
  <si>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</si>
  <si>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</si>
  <si>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</si>
  <si>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</si>
  <si>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</si>
  <si>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</si>
  <si>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</si>
  <si>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</si>
  <si>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</si>
  <si>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</si>
  <si>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</si>
  <si>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</si>
  <si>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</si>
  <si>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</si>
  <si>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</si>
  <si>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</si>
  <si>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</si>
  <si>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</si>
  <si>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</si>
  <si>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</si>
  <si>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</si>
  <si>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</si>
  <si>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</si>
  <si>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</si>
  <si>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</si>
  <si>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</si>
  <si>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</si>
  <si>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</si>
  <si>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</si>
  <si>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</si>
  <si>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</si>
  <si>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</si>
  <si>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</si>
  <si>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</si>
  <si>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</si>
  <si>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</si>
  <si>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</si>
  <si>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</si>
  <si>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</si>
  <si>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</si>
  <si>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</si>
  <si>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</si>
  <si>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</si>
  <si>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</si>
  <si>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</si>
  <si>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</si>
  <si>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</si>
  <si>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</si>
  <si>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</si>
  <si>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</si>
  <si>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</si>
  <si>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</si>
  <si>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</si>
  <si>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</si>
  <si>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</si>
  <si>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</si>
  <si>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</si>
  <si>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</si>
  <si>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</si>
  <si>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</si>
  <si>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</si>
  <si>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</si>
  <si>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</si>
  <si>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</si>
  <si>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</si>
  <si>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</si>
  <si>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</si>
  <si>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</si>
  <si>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</si>
  <si>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</si>
  <si>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</si>
  <si>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</si>
  <si>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</si>
  <si>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</si>
  <si>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</si>
  <si>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</si>
  <si>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</si>
  <si>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</si>
  <si>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</si>
  <si>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</si>
  <si>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</si>
  <si>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</si>
  <si>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</si>
  <si>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</si>
  <si>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</si>
  <si>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</si>
  <si>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</si>
  <si>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</si>
  <si>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</si>
  <si>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</si>
  <si>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</si>
  <si>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</si>
  <si>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</si>
  <si>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</si>
  <si>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</si>
  <si>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</si>
  <si>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</si>
  <si>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</si>
  <si>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</si>
  <si>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</si>
  <si>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</si>
  <si>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</si>
  <si>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</si>
  <si>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</si>
  <si>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</si>
  <si>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</si>
  <si>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</si>
  <si>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</si>
  <si>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</si>
  <si>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</si>
  <si>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</si>
  <si>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</si>
  <si>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</si>
  <si>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</si>
  <si>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</si>
  <si>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</si>
  <si>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</si>
  <si>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</si>
  <si>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</si>
  <si>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</si>
  <si>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</si>
  <si>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</si>
  <si>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</si>
  <si>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</si>
  <si>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</si>
  <si>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</si>
  <si>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</si>
  <si>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</si>
  <si>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</si>
  <si>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</si>
  <si>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</si>
  <si>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</si>
  <si>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</si>
  <si>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</si>
  <si>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</si>
  <si>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</si>
  <si>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</si>
  <si>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</si>
  <si>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</si>
  <si>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</si>
  <si>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</si>
  <si>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</si>
  <si>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</si>
  <si>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</si>
  <si>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</si>
  <si>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</si>
  <si>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</si>
  <si>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</si>
  <si>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</si>
  <si>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</si>
  <si>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</si>
  <si>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</si>
  <si>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</si>
  <si>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</si>
  <si>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</si>
  <si>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</si>
  <si>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</si>
  <si>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</si>
  <si>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</si>
  <si>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</si>
  <si>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</si>
  <si>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</si>
  <si>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</si>
  <si>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</si>
  <si>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</si>
  <si>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</si>
  <si>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</si>
  <si>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</si>
  <si>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</si>
  <si>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</si>
  <si>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</si>
  <si>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</si>
  <si>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</si>
  <si>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</si>
  <si>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</si>
  <si>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</si>
  <si>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</si>
  <si>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</si>
  <si>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</si>
  <si>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</si>
  <si>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</si>
  <si>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</si>
  <si>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</si>
  <si>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</si>
  <si>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</si>
  <si>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</si>
  <si>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</si>
  <si>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</si>
  <si>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</si>
  <si>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</si>
  <si>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</si>
  <si>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</si>
  <si>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</si>
  <si>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</si>
  <si>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</si>
  <si>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</si>
  <si>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</si>
  <si>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</si>
  <si>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</si>
  <si>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</si>
  <si>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</si>
  <si>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</si>
  <si>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</si>
  <si>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</si>
  <si>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</si>
  <si>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</si>
  <si>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</si>
  <si>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</si>
  <si>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</si>
  <si>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</si>
  <si>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</si>
  <si>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</si>
  <si>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</si>
  <si>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</si>
  <si>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</si>
  <si>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</si>
  <si>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</si>
  <si>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</si>
  <si>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</si>
  <si>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</si>
  <si>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</si>
  <si>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</si>
  <si>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</si>
  <si>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</si>
  <si>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</si>
  <si>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</si>
  <si>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</si>
  <si>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</si>
  <si>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</si>
  <si>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</si>
  <si>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</si>
  <si>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</si>
  <si>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</si>
  <si>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</si>
  <si>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</si>
  <si>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</si>
  <si>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</si>
  <si>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</si>
  <si>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</si>
  <si>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</si>
  <si>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</si>
  <si>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</si>
  <si>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</si>
  <si>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</si>
  <si>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</si>
  <si>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</si>
  <si>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</si>
  <si>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</si>
  <si>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</si>
  <si>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</si>
  <si>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</si>
  <si>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</si>
  <si>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</si>
  <si>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</si>
  <si>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</si>
  <si>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</si>
  <si>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</si>
  <si>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</si>
  <si>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</si>
  <si>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</si>
  <si>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</si>
  <si>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</si>
  <si>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</si>
  <si>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</si>
  <si>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</si>
  <si>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</si>
  <si>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</si>
  <si>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</si>
  <si>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</si>
  <si>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</si>
  <si>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</si>
  <si>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</si>
  <si>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</si>
  <si>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</si>
  <si>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</si>
  <si>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</si>
  <si>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</si>
  <si>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</si>
  <si>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</si>
  <si>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</si>
  <si>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</si>
  <si>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</si>
  <si>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</si>
  <si>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</si>
  <si>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</si>
  <si>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</si>
  <si>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</si>
  <si>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</si>
  <si>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</si>
  <si>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</si>
  <si>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</si>
  <si>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</si>
  <si>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</si>
  <si>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</si>
  <si>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</si>
  <si>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</si>
  <si>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</si>
  <si>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</si>
  <si>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</si>
  <si>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</si>
  <si>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</si>
  <si>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</si>
  <si>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</si>
  <si>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</si>
  <si>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</si>
  <si>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</si>
  <si>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</si>
  <si>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</si>
  <si>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</si>
  <si>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</si>
  <si>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</si>
  <si>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</si>
  <si>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</si>
  <si>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</si>
  <si>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</si>
  <si>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</si>
  <si>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</si>
  <si>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</si>
  <si>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</si>
  <si>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</si>
  <si>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</si>
  <si>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</si>
  <si>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</si>
  <si>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</si>
  <si>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</si>
  <si>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</si>
  <si>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</si>
  <si>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</si>
  <si>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</si>
  <si>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</si>
  <si>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</si>
  <si>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</si>
  <si>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</si>
  <si>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</si>
  <si>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</si>
  <si>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</si>
  <si>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</si>
  <si>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</si>
  <si>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</si>
  <si>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</si>
  <si>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</si>
  <si>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</si>
  <si>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</si>
  <si>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</si>
  <si>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</si>
  <si>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</si>
  <si>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</si>
  <si>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</si>
  <si>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</si>
  <si>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</si>
  <si>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</si>
  <si>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</si>
  <si>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</si>
  <si>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</si>
  <si>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</si>
  <si>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</si>
  <si>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</si>
  <si>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</si>
  <si>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</si>
  <si>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</si>
  <si>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</si>
  <si>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</si>
  <si>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</si>
  <si>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</si>
  <si>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</si>
  <si>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</si>
  <si>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</si>
  <si>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</si>
  <si>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</si>
  <si>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</si>
  <si>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</si>
  <si>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</si>
  <si>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</si>
  <si>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</si>
  <si>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</si>
  <si>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</si>
  <si>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</si>
  <si>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</si>
  <si>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</si>
  <si>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</si>
  <si>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</si>
  <si>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</si>
  <si>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</si>
  <si>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</si>
  <si>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</si>
  <si>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</si>
  <si>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</si>
  <si>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</si>
  <si>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</si>
  <si>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</si>
  <si>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</si>
  <si>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</si>
  <si>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</si>
  <si>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</si>
  <si>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</si>
  <si>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</si>
  <si>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</si>
  <si>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</si>
  <si>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</si>
  <si>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</si>
  <si>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</si>
  <si>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</si>
  <si>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</si>
  <si>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</si>
  <si>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</si>
  <si>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</si>
  <si>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</si>
  <si>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</si>
  <si>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</si>
  <si>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</si>
  <si>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</si>
  <si>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</si>
  <si>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</si>
  <si>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</si>
  <si>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</si>
  <si>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</si>
  <si>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</si>
  <si>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</si>
  <si>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</si>
  <si>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</si>
  <si>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</si>
  <si>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</si>
  <si>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</si>
  <si>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</si>
  <si>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</si>
  <si>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</si>
  <si>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</si>
  <si>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</si>
  <si>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</si>
  <si>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</si>
  <si>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</si>
  <si>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</si>
  <si>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</si>
  <si>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</si>
  <si>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</si>
  <si>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</si>
  <si>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</si>
  <si>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</si>
  <si>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</si>
  <si>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</si>
  <si>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</si>
  <si>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</si>
  <si>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</si>
  <si>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</si>
  <si>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</si>
  <si>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</si>
  <si>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</si>
  <si>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</si>
  <si>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</si>
  <si>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</si>
  <si>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</si>
  <si>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</si>
  <si>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</si>
  <si>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</si>
  <si>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</si>
  <si>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</si>
  <si>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</si>
  <si>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</si>
  <si>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</si>
  <si>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</si>
  <si>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</si>
  <si>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</si>
  <si>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</si>
  <si>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</si>
  <si>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</si>
  <si>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</si>
  <si>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</si>
  <si>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</si>
  <si>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</si>
  <si>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</si>
  <si>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</si>
  <si>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</si>
  <si>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</si>
  <si>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</si>
  <si>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</si>
  <si>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</si>
  <si>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</si>
  <si>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</si>
  <si>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</si>
  <si>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</si>
  <si>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</si>
  <si>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</si>
  <si>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</si>
  <si>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</si>
  <si>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</si>
  <si>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</si>
  <si>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</si>
  <si>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</si>
  <si>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</si>
  <si>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</si>
  <si>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</si>
  <si>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</si>
  <si>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</si>
  <si>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</si>
  <si>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</si>
  <si>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</si>
  <si>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</si>
  <si>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</si>
  <si>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</si>
  <si>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</si>
  <si>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</si>
  <si>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</si>
  <si>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</si>
  <si>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</si>
  <si>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</si>
  <si>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</si>
  <si>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</si>
  <si>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</si>
  <si>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</si>
  <si>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</si>
  <si>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</si>
  <si>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</si>
  <si>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</si>
  <si>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</si>
  <si>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</si>
  <si>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</si>
  <si>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</si>
  <si>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</si>
  <si>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</si>
  <si>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</si>
  <si>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</si>
  <si>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</si>
  <si>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</si>
  <si>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</si>
  <si>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</si>
  <si>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</si>
  <si>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</si>
  <si>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</si>
  <si>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</si>
  <si>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</si>
  <si>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</si>
  <si>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</si>
  <si>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</si>
  <si>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</si>
  <si>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</si>
  <si>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</si>
  <si>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</si>
  <si>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</si>
  <si>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</si>
  <si>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</si>
  <si>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</si>
  <si>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</si>
  <si>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</si>
  <si>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</si>
  <si>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</si>
  <si>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</si>
  <si>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</si>
  <si>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</si>
  <si>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</si>
  <si>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</si>
  <si>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</si>
  <si>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</si>
  <si>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</si>
  <si>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</si>
  <si>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</si>
  <si>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</si>
  <si>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</si>
  <si>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</si>
  <si>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</si>
  <si>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</si>
  <si>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</si>
  <si>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</si>
  <si>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</si>
  <si>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</si>
  <si>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</si>
  <si>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</si>
  <si>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</si>
  <si>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</si>
  <si>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</si>
  <si>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</si>
  <si>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</si>
  <si>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</si>
  <si>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</si>
  <si>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</si>
  <si>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</si>
  <si>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</si>
  <si>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</si>
  <si>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</si>
  <si>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</si>
  <si>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</si>
  <si>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</si>
  <si>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</si>
  <si>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</si>
  <si>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</si>
  <si>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</si>
  <si>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</si>
  <si>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</si>
  <si>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</si>
  <si>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</si>
  <si>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</si>
  <si>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</si>
  <si>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</si>
  <si>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</si>
  <si>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</si>
  <si>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</si>
  <si>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</si>
  <si>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</si>
  <si>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</si>
  <si>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</si>
  <si>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</si>
  <si>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</si>
  <si>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</si>
  <si>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</si>
  <si>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</si>
  <si>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</si>
  <si>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</si>
  <si>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</si>
  <si>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</si>
  <si>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</si>
  <si>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</si>
  <si>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</si>
  <si>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</si>
  <si>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</si>
  <si>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</si>
  <si>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</si>
  <si>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</si>
  <si>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</si>
  <si>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</si>
  <si>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</si>
  <si>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</si>
  <si>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</si>
  <si>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</si>
  <si>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</si>
  <si>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</si>
  <si>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</si>
  <si>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</si>
  <si>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</si>
  <si>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</si>
  <si>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</si>
  <si>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</si>
  <si>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</si>
  <si>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</si>
  <si>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</si>
  <si>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</si>
  <si>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</si>
  <si>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</si>
  <si>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</si>
  <si>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</si>
  <si>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</si>
  <si>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</si>
  <si>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</si>
  <si>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</si>
  <si>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</si>
  <si>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</si>
  <si>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</si>
  <si>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</si>
  <si>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</si>
  <si>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</si>
  <si>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</si>
  <si>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</si>
  <si>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</si>
  <si>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</si>
  <si>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</si>
  <si>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</si>
  <si>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</si>
  <si>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</si>
  <si>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</si>
  <si>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</si>
  <si>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</si>
  <si>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</si>
  <si>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</si>
  <si>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</si>
  <si>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</si>
  <si>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</si>
  <si>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</si>
  <si>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</si>
  <si>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</si>
  <si>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</si>
  <si>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</si>
  <si>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</si>
  <si>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</si>
  <si>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</si>
  <si>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</si>
  <si>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</si>
  <si>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</si>
  <si>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</si>
  <si>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</si>
  <si>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</si>
  <si>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</si>
  <si>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</si>
  <si>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</si>
  <si>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</si>
  <si>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</si>
  <si>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</si>
  <si>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</si>
  <si>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</si>
  <si>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</si>
  <si>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</si>
  <si>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</si>
  <si>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</si>
  <si>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</si>
  <si>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</si>
  <si>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</si>
  <si>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</si>
  <si>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</si>
  <si>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</si>
  <si>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</si>
  <si>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</si>
  <si>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</si>
  <si>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</si>
  <si>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</si>
  <si>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</si>
  <si>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</si>
  <si>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</si>
  <si>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</si>
  <si>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</si>
  <si>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</si>
  <si>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</si>
  <si>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</si>
  <si>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</si>
  <si>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</si>
  <si>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</si>
  <si>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</si>
  <si>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</si>
  <si>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</si>
  <si>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</si>
  <si>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</si>
  <si>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</si>
  <si>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</si>
  <si>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</si>
  <si>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</si>
  <si>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</si>
  <si>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</si>
  <si>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</si>
  <si>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</si>
  <si>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</si>
  <si>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</si>
  <si>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</si>
  <si>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</si>
  <si>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</si>
  <si>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</si>
  <si>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</si>
  <si>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</si>
  <si>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</si>
  <si>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</si>
  <si>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</si>
  <si>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</si>
  <si>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</si>
  <si>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</si>
  <si>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</si>
  <si>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</si>
  <si>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</si>
  <si>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</si>
  <si>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</si>
  <si>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</si>
  <si>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</si>
  <si>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</si>
  <si>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</si>
  <si>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</si>
  <si>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</si>
  <si>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</si>
  <si>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</si>
  <si>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</si>
  <si>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</si>
  <si>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</si>
  <si>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</si>
  <si>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</si>
  <si>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</si>
  <si>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</si>
  <si>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</si>
  <si>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</si>
  <si>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</si>
  <si>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</si>
  <si>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</si>
  <si>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</si>
  <si>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</si>
  <si>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</si>
  <si>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</si>
  <si>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</si>
  <si>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</si>
  <si>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</si>
  <si>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</si>
  <si>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</si>
  <si>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</si>
  <si>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</si>
  <si>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</si>
  <si>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</si>
  <si>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</si>
  <si>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</si>
  <si>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</si>
  <si>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</si>
  <si>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</si>
  <si>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</si>
  <si>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</si>
  <si>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</si>
  <si>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</si>
  <si>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</si>
  <si>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</si>
  <si>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</si>
  <si>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</si>
  <si>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</si>
  <si>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</si>
  <si>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</si>
  <si>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</si>
  <si>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</si>
  <si>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</si>
  <si>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</si>
  <si>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</si>
  <si>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</si>
  <si>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</si>
  <si>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</si>
  <si>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</si>
  <si>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</si>
  <si>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</si>
  <si>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</si>
  <si>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</si>
  <si>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</si>
  <si>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</si>
  <si>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</si>
  <si>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</si>
  <si>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</si>
  <si>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</si>
  <si>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</si>
  <si>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</si>
  <si>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</si>
  <si>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</si>
  <si>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</si>
  <si>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</si>
  <si>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</si>
  <si>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</si>
  <si>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</si>
  <si>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</si>
  <si>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</si>
  <si>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</si>
  <si>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</si>
  <si>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</si>
  <si>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</si>
  <si>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</si>
  <si>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</si>
  <si>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</si>
  <si>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</si>
  <si>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</si>
  <si>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</si>
  <si>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</si>
  <si>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</si>
  <si>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</si>
  <si>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</si>
  <si>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</si>
  <si>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</si>
  <si>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</si>
  <si>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</si>
  <si>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</si>
  <si>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</si>
  <si>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</si>
  <si>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</si>
  <si>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</si>
  <si>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</si>
  <si>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</si>
  <si>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</si>
  <si>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</si>
  <si>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</si>
  <si>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</si>
  <si>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</si>
  <si>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</si>
  <si>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</si>
  <si>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</si>
  <si>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</si>
  <si>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</si>
  <si>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</si>
  <si>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</si>
  <si>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</si>
  <si>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</si>
  <si>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</si>
  <si>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</si>
  <si>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</si>
  <si>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</si>
  <si>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</si>
  <si>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</si>
  <si>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</si>
  <si>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</si>
  <si>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</si>
  <si>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</si>
  <si>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</si>
  <si>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</si>
  <si>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</si>
  <si>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</si>
  <si>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</si>
  <si>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</si>
  <si>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</si>
  <si>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</si>
  <si>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</si>
  <si>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</si>
  <si>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</si>
  <si>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</si>
  <si>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</si>
  <si>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</si>
  <si>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</si>
  <si>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</si>
  <si>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</si>
  <si>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</si>
  <si>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</si>
  <si>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</si>
  <si>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</si>
  <si>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</si>
  <si>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</si>
  <si>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</si>
  <si>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</si>
  <si>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</si>
  <si>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</si>
  <si>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</si>
  <si>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</si>
  <si>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</si>
  <si>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</si>
  <si>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</si>
  <si>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</si>
  <si>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</si>
  <si>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</si>
  <si>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</si>
  <si>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</si>
  <si>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</si>
  <si>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</si>
  <si>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</si>
  <si>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</si>
  <si>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</si>
  <si>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</si>
  <si>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</si>
  <si>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</si>
  <si>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</si>
  <si>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</si>
  <si>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</si>
  <si>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</si>
  <si>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</si>
  <si>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</si>
  <si>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</si>
  <si>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</si>
  <si>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</si>
  <si>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</si>
  <si>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</si>
  <si>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</si>
  <si>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</si>
  <si>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</si>
  <si>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</si>
  <si>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</si>
  <si>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</si>
  <si>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</si>
  <si>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</si>
  <si>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</si>
  <si>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</si>
  <si>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</si>
  <si>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</si>
  <si>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</si>
  <si>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</si>
  <si>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</si>
  <si>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</si>
  <si>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</si>
  <si>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</si>
  <si>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</si>
  <si>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</si>
  <si>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</si>
  <si>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</si>
  <si>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</si>
  <si>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</si>
  <si>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</si>
  <si>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</si>
  <si>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</si>
  <si>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</si>
  <si>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</si>
  <si>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</si>
  <si>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</si>
  <si>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</si>
  <si>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</si>
  <si>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</si>
  <si>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</si>
  <si>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</si>
  <si>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</si>
  <si>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</si>
  <si>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</si>
  <si>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</si>
  <si>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</si>
  <si>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</si>
  <si>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</si>
  <si>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</si>
  <si>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</si>
  <si>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</si>
  <si>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</si>
  <si>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</si>
  <si>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</si>
  <si>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</si>
  <si>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</si>
  <si>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</si>
  <si>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</si>
  <si>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</si>
  <si>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</si>
  <si>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</si>
  <si>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</si>
  <si>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</si>
  <si>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</si>
  <si>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</si>
  <si>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</si>
  <si>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</si>
  <si>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</si>
  <si>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</si>
  <si>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</si>
  <si>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</si>
  <si>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</si>
  <si>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</si>
  <si>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</si>
  <si>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</si>
  <si>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</si>
  <si>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</si>
  <si>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</si>
  <si>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</si>
  <si>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</si>
  <si>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</si>
  <si>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</si>
  <si>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</si>
  <si>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</si>
  <si>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</si>
  <si>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</si>
  <si>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</si>
  <si>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</si>
  <si>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</si>
  <si>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</si>
  <si>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</si>
  <si>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</si>
  <si>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</si>
  <si>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</si>
  <si>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</si>
  <si>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</si>
  <si>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</si>
  <si>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</si>
  <si>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</si>
  <si>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</si>
  <si>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</si>
  <si>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</si>
  <si>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</si>
  <si>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</si>
  <si>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</si>
  <si>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</si>
  <si>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</si>
  <si>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</si>
  <si>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</si>
  <si>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</si>
  <si>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</si>
  <si>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</si>
  <si>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</si>
  <si>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</si>
  <si>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</si>
  <si>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</si>
  <si>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</si>
  <si>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</si>
  <si>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</si>
  <si>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</si>
  <si>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</si>
  <si>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</si>
  <si>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</si>
  <si>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</si>
  <si>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</si>
  <si>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</si>
  <si>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</si>
  <si>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</si>
  <si>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</si>
  <si>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</si>
  <si>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</si>
  <si>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</si>
  <si>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</si>
  <si>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</si>
  <si>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</si>
  <si>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</si>
  <si>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</si>
  <si>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</si>
  <si>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</si>
  <si>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</si>
  <si>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</si>
  <si>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</si>
  <si>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</si>
  <si>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</si>
  <si>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</si>
  <si>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</si>
  <si>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</si>
  <si>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</si>
  <si>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</si>
  <si>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</si>
  <si>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</si>
  <si>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</si>
  <si>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</si>
  <si>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</si>
  <si>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</si>
  <si>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</si>
  <si>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</si>
  <si>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</si>
  <si>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</si>
  <si>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</si>
  <si>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</si>
  <si>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</si>
  <si>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</si>
  <si>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</si>
  <si>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</si>
  <si>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</si>
  <si>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</si>
  <si>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</si>
  <si>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</si>
  <si>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</si>
  <si>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</si>
  <si>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</si>
  <si>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</si>
  <si>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</si>
  <si>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</si>
  <si>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</si>
  <si>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</si>
  <si>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</si>
  <si>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</si>
  <si>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</si>
  <si>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</si>
  <si>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</si>
  <si>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</si>
  <si>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</si>
  <si>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</si>
  <si>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</si>
  <si>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</si>
  <si>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</si>
  <si>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</si>
  <si>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</si>
  <si>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</si>
  <si>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</si>
  <si>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</si>
  <si>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</si>
  <si>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</si>
  <si>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</si>
  <si>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</si>
  <si>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</si>
  <si>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</si>
  <si>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</si>
  <si>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</si>
  <si>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</si>
  <si>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</si>
  <si>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</si>
  <si>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</si>
  <si>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</si>
  <si>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</si>
  <si>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</si>
  <si>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</si>
  <si>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</si>
  <si>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</si>
  <si>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</si>
  <si>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</si>
  <si>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</si>
  <si>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</si>
  <si>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</si>
  <si>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</si>
  <si>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</si>
  <si>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</si>
  <si>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</si>
  <si>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</si>
  <si>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</si>
  <si>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</si>
  <si>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</si>
  <si>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</si>
  <si>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</si>
  <si>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</si>
  <si>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</si>
  <si>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</si>
  <si>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</si>
  <si>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</si>
  <si>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</si>
  <si>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</si>
  <si>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</si>
  <si>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</si>
  <si>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</si>
  <si>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</si>
  <si>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</si>
  <si>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</si>
  <si>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</si>
  <si>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</si>
  <si>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</si>
  <si>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</si>
  <si>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</si>
  <si>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</si>
  <si>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</si>
  <si>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</si>
  <si>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</si>
  <si>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</si>
  <si>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</si>
  <si>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</si>
  <si>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</si>
  <si>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</si>
  <si>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</si>
  <si>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</si>
  <si>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</si>
  <si>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</si>
  <si>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</si>
  <si>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</si>
  <si>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</si>
  <si>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</si>
  <si>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</si>
  <si>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</si>
  <si>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</si>
  <si>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</si>
  <si>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</si>
  <si>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</si>
  <si>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</si>
  <si>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</si>
  <si>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</si>
  <si>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</si>
  <si>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</si>
  <si>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</si>
  <si>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</si>
  <si>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</si>
  <si>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</si>
  <si>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</si>
  <si>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</si>
  <si>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</si>
  <si>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</si>
  <si>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</si>
  <si>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</si>
  <si>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</si>
  <si>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</si>
  <si>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</si>
  <si>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</si>
  <si>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</si>
  <si>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</si>
  <si>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</si>
  <si>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</si>
  <si>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</si>
  <si>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</si>
  <si>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</si>
  <si>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</si>
  <si>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</si>
  <si>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</si>
  <si>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</si>
  <si>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</si>
  <si>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</si>
  <si>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</si>
  <si>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</si>
  <si>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</si>
  <si>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</si>
  <si>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</si>
  <si>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</si>
  <si>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</si>
  <si>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</si>
  <si>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</si>
  <si>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</si>
  <si>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</si>
  <si>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</si>
  <si>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</si>
  <si>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</si>
  <si>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</si>
  <si>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</si>
  <si>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</si>
  <si>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</si>
  <si>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</si>
  <si>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</si>
  <si>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</si>
  <si>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</si>
  <si>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</si>
  <si>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</si>
  <si>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</si>
  <si>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</si>
  <si>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</si>
  <si>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</si>
  <si>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</si>
  <si>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</si>
  <si>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</si>
  <si>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</si>
  <si>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</si>
  <si>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</si>
  <si>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</si>
  <si>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</si>
  <si>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</si>
  <si>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</si>
  <si>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</si>
  <si>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</si>
  <si>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</si>
  <si>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</si>
  <si>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</si>
  <si>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</si>
  <si>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</si>
  <si>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</si>
  <si>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</si>
  <si>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</si>
  <si>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</si>
  <si>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</si>
  <si>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</si>
  <si>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</si>
  <si>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</si>
  <si>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</si>
  <si>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</si>
  <si>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</si>
  <si>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</si>
  <si>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</si>
  <si>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</si>
  <si>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</si>
  <si>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</si>
  <si>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</si>
  <si>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</si>
  <si>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</si>
  <si>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</si>
  <si>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</si>
  <si>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</si>
  <si>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</si>
  <si>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</si>
  <si>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</si>
  <si>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</si>
  <si>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</si>
  <si>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</si>
  <si>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</si>
  <si>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</si>
  <si>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</si>
  <si>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</si>
  <si>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</si>
  <si>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</si>
  <si>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</si>
  <si>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</si>
  <si>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</si>
  <si>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</si>
  <si>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</si>
  <si>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</si>
  <si>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</si>
  <si>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</si>
  <si>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</si>
  <si>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</si>
  <si>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</si>
  <si>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</si>
  <si>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</si>
  <si>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</si>
  <si>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</si>
  <si>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</si>
  <si>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</si>
  <si>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</si>
  <si>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</si>
  <si>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</si>
  <si>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</si>
  <si>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</si>
  <si>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</si>
  <si>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</si>
  <si>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</si>
  <si>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</si>
  <si>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</si>
  <si>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</si>
  <si>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</si>
  <si>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</si>
  <si>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</si>
  <si>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</si>
  <si>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</si>
  <si>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</si>
  <si>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</si>
  <si>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</si>
  <si>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</si>
  <si>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</si>
  <si>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</si>
  <si>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</si>
  <si>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</si>
  <si>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</si>
  <si>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</si>
  <si>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</si>
  <si>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</si>
  <si>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</si>
  <si>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</si>
  <si>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</si>
  <si>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</si>
  <si>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</si>
  <si>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</si>
  <si>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</si>
  <si>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</si>
  <si>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</si>
  <si>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</si>
  <si>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</si>
  <si>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</si>
  <si>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</si>
  <si>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</si>
  <si>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</si>
  <si>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</si>
  <si>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</si>
  <si>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</si>
  <si>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</si>
  <si>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</si>
  <si>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</si>
  <si>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</si>
  <si>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</si>
  <si>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</si>
  <si>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</si>
  <si>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</si>
  <si>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</si>
  <si>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</si>
  <si>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</si>
  <si>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</si>
  <si>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</si>
  <si>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</si>
  <si>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</si>
  <si>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</si>
  <si>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</si>
  <si>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</si>
  <si>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</si>
  <si>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</si>
  <si>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</si>
  <si>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</si>
  <si>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</si>
  <si>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</si>
  <si>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</si>
  <si>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</si>
  <si>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</si>
  <si>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</si>
  <si>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</si>
  <si>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</si>
  <si>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</si>
  <si>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</si>
  <si>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</si>
  <si>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</si>
  <si>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</si>
  <si>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</si>
  <si>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</si>
  <si>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</si>
  <si>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</si>
  <si>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</si>
  <si>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</si>
  <si>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</si>
  <si>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</si>
  <si>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</si>
  <si>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</si>
  <si>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</si>
  <si>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</si>
  <si>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</si>
  <si>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</si>
  <si>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</si>
  <si>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</si>
  <si>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</si>
  <si>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</si>
  <si>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</si>
  <si>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</si>
  <si>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</si>
  <si>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</si>
  <si>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</si>
  <si>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</si>
  <si>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</si>
  <si>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</si>
  <si>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</si>
  <si>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</si>
  <si>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</si>
  <si>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</si>
  <si>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</si>
  <si>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</si>
  <si>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</si>
  <si>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</si>
  <si>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</si>
  <si>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</si>
  <si>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</si>
  <si>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</si>
  <si>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</si>
  <si>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</si>
  <si>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</si>
  <si>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</si>
  <si>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</si>
  <si>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</si>
  <si>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</si>
  <si>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</si>
  <si>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</si>
  <si>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</si>
  <si>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</si>
  <si>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</si>
  <si>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</si>
  <si>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</si>
  <si>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</si>
  <si>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</si>
  <si>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</si>
  <si>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</si>
  <si>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</si>
  <si>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</si>
  <si>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</si>
  <si>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</si>
  <si>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</si>
  <si>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</si>
  <si>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</si>
  <si>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</si>
  <si>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</si>
  <si>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</si>
  <si>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</si>
  <si>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</si>
  <si>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</si>
  <si>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</si>
  <si>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</si>
  <si>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</si>
  <si>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</si>
  <si>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</si>
  <si>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</si>
  <si>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</si>
  <si>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</si>
  <si>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</si>
  <si>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</si>
  <si>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</si>
  <si>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</si>
  <si>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</si>
  <si>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</si>
  <si>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</si>
  <si>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</si>
  <si>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</si>
  <si>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</si>
  <si>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</si>
  <si>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</si>
  <si>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</si>
  <si>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</si>
  <si>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</si>
  <si>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</si>
  <si>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</si>
  <si>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</si>
  <si>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</si>
  <si>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</si>
  <si>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</si>
  <si>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</si>
  <si>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</si>
  <si>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</si>
  <si>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</si>
  <si>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</si>
  <si>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</si>
  <si>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</si>
  <si>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</si>
  <si>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</si>
  <si>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</si>
  <si>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</si>
  <si>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</si>
  <si>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</si>
  <si>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</si>
  <si>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</si>
  <si>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</si>
  <si>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</si>
  <si>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</si>
  <si>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</si>
  <si>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</si>
  <si>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</si>
  <si>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</si>
  <si>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</si>
  <si>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</si>
  <si>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</si>
  <si>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</si>
  <si>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</si>
  <si>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</si>
  <si>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</si>
  <si>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</si>
  <si>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</si>
  <si>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</si>
  <si>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</si>
  <si>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</si>
  <si>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</si>
  <si>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</si>
  <si>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</si>
  <si>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</si>
  <si>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</si>
  <si>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</si>
  <si>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</si>
  <si>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</si>
  <si>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</si>
  <si>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</si>
  <si>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</si>
  <si>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</si>
  <si>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</si>
  <si>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</si>
  <si>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</si>
  <si>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</si>
  <si>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</si>
  <si>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</si>
  <si>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</si>
  <si>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</si>
  <si>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</si>
  <si>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</si>
  <si>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</si>
  <si>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</si>
  <si>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</si>
  <si>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</si>
  <si>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</si>
  <si>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</si>
  <si>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</si>
  <si>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</si>
  <si>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</si>
  <si>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</si>
  <si>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</si>
  <si>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</si>
  <si>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</si>
  <si>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</si>
  <si>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</si>
  <si>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</si>
  <si>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</si>
  <si>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</si>
  <si>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</si>
  <si>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</si>
  <si>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</si>
  <si>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</si>
  <si>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</si>
  <si>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</si>
  <si>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</si>
  <si>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</si>
  <si>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</si>
  <si>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</si>
  <si>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</si>
  <si>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</si>
  <si>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</si>
  <si>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</si>
  <si>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</si>
  <si>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</si>
  <si>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</si>
  <si>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</si>
  <si>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</si>
  <si>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</si>
  <si>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</si>
  <si>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</si>
  <si>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</si>
  <si>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</si>
  <si>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</si>
  <si>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</si>
  <si>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</si>
  <si>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</si>
  <si>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</si>
  <si>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</si>
  <si>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</si>
  <si>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</si>
  <si>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</si>
  <si>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</si>
  <si>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</si>
  <si>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</si>
  <si>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</si>
  <si>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</si>
  <si>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</si>
  <si>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</si>
  <si>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</si>
  <si>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</si>
  <si>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</si>
  <si>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</si>
  <si>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</si>
  <si>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</si>
  <si>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</si>
  <si>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</si>
  <si>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</si>
  <si>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</si>
  <si>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</si>
  <si>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</si>
  <si>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</si>
  <si>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</si>
  <si>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</si>
  <si>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</si>
  <si>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</si>
  <si>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</si>
  <si>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</si>
  <si>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</si>
  <si>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</si>
  <si>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</si>
  <si>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</si>
  <si>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</si>
  <si>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</si>
  <si>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</si>
  <si>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</si>
  <si>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</si>
  <si>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</si>
  <si>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</si>
  <si>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</si>
  <si>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</si>
  <si>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</si>
  <si>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</si>
  <si>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</si>
  <si>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</si>
  <si>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</si>
  <si>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</si>
  <si>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</si>
  <si>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</si>
  <si>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</si>
  <si>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</si>
  <si>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</si>
  <si>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</si>
  <si>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</si>
  <si>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</si>
  <si>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</si>
  <si>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</si>
  <si>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</si>
  <si>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</si>
  <si>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</si>
  <si>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</si>
  <si>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</si>
  <si>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</si>
  <si>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</si>
  <si>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</si>
  <si>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</si>
  <si>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</si>
  <si>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</si>
  <si>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</si>
  <si>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</si>
  <si>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</si>
  <si>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</si>
  <si>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</si>
  <si>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</si>
  <si>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</si>
  <si>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</si>
  <si>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</si>
  <si>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</si>
  <si>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</si>
  <si>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</si>
  <si>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</si>
  <si>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</si>
  <si>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</si>
  <si>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</si>
  <si>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</si>
  <si>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</si>
  <si>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</si>
  <si>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</si>
  <si>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</si>
  <si>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</si>
  <si>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</si>
  <si>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</si>
  <si>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</si>
  <si>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</si>
  <si>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</si>
  <si>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</si>
  <si>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</si>
  <si>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</si>
  <si>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</si>
  <si>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</si>
  <si>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</si>
  <si>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</si>
  <si>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</si>
  <si>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</si>
  <si>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</si>
  <si>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</si>
  <si>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</si>
  <si>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</si>
  <si>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</si>
  <si>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</si>
  <si>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</si>
  <si>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</si>
  <si>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</si>
  <si>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</si>
  <si>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</si>
  <si>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</si>
  <si>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</si>
  <si>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</si>
  <si>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</si>
  <si>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</si>
  <si>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</si>
  <si>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</si>
  <si>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</si>
  <si>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</si>
  <si>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</si>
  <si>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</si>
  <si>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</si>
  <si>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</si>
  <si>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</si>
  <si>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</si>
  <si>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</si>
  <si>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</si>
  <si>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</si>
  <si>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</si>
  <si>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</si>
  <si>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</si>
  <si>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</si>
  <si>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</si>
  <si>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</si>
  <si>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</si>
  <si>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</si>
  <si>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</si>
  <si>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</si>
  <si>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</si>
  <si>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</si>
  <si>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</si>
  <si>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</si>
  <si>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</si>
  <si>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</si>
  <si>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</si>
  <si>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</si>
  <si>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</si>
  <si>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</si>
  <si>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</si>
  <si>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</si>
  <si>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</si>
  <si>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</si>
  <si>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</si>
  <si>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</si>
  <si>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</si>
  <si>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</si>
  <si>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</si>
  <si>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</si>
  <si>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</si>
  <si>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</si>
  <si>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</si>
  <si>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</si>
  <si>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</si>
  <si>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</si>
  <si>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</si>
  <si>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</si>
  <si>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</si>
  <si>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</si>
  <si>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</si>
  <si>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</si>
  <si>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</si>
  <si>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</si>
  <si>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</si>
  <si>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</si>
  <si>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</si>
  <si>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</si>
  <si>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</si>
  <si>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</si>
  <si>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</si>
  <si>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</si>
  <si>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</si>
  <si>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</si>
  <si>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</si>
  <si>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</si>
  <si>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</si>
  <si>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</si>
  <si>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</si>
  <si>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</si>
  <si>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</si>
  <si>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</si>
  <si>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</si>
  <si>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</si>
  <si>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</si>
  <si>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</si>
  <si>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</si>
  <si>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</si>
  <si>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</si>
  <si>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</si>
  <si>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</si>
  <si>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</si>
  <si>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</si>
  <si>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</si>
  <si>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</si>
  <si>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</si>
  <si>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</si>
  <si>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</si>
  <si>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</si>
  <si>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</si>
  <si>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</si>
  <si>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</si>
  <si>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</si>
  <si>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</si>
  <si>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</si>
  <si>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</si>
  <si>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</si>
  <si>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</si>
  <si>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</si>
  <si>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</si>
  <si>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</si>
  <si>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</si>
  <si>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</si>
  <si>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</si>
  <si>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</si>
  <si>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</si>
  <si>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</si>
  <si>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</si>
  <si>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</si>
  <si>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</si>
  <si>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</si>
  <si>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</si>
  <si>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</si>
  <si>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</si>
  <si>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</si>
  <si>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</si>
  <si>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</si>
  <si>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</si>
  <si>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</si>
  <si>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</si>
  <si>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</si>
  <si>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</si>
  <si>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</si>
  <si>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</si>
  <si>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</si>
  <si>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</si>
  <si>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</si>
  <si>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</si>
  <si>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</si>
  <si>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</si>
  <si>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</si>
  <si>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</si>
  <si>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</si>
  <si>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</si>
  <si>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</si>
  <si>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</si>
  <si>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</si>
  <si>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</si>
  <si>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</si>
  <si>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</si>
  <si>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</si>
  <si>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</si>
  <si>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</si>
  <si>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</si>
  <si>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</si>
  <si>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</si>
  <si>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</si>
  <si>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</si>
  <si>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</si>
  <si>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</si>
  <si>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</si>
  <si>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</si>
  <si>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</si>
  <si>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</si>
  <si>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</si>
  <si>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</si>
  <si>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</si>
  <si>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</si>
  <si>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</si>
  <si>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</si>
  <si>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</si>
  <si>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</si>
  <si>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</si>
  <si>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</si>
  <si>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</si>
  <si>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</si>
  <si>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</si>
  <si>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</si>
  <si>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</si>
  <si>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</si>
  <si>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</si>
  <si>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</si>
  <si>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</si>
  <si>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</si>
  <si>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</si>
  <si>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</si>
  <si>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</si>
  <si>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</si>
  <si>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</si>
  <si>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</si>
  <si>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</si>
  <si>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</si>
  <si>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</si>
  <si>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</si>
  <si>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</si>
  <si>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</si>
  <si>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</si>
  <si>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</si>
  <si>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</si>
  <si>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</si>
  <si>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</si>
  <si>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</si>
  <si>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</si>
  <si>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</si>
  <si>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</si>
  <si>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</si>
  <si>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</si>
  <si>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</si>
  <si>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</si>
  <si>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</si>
  <si>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</si>
  <si>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</si>
  <si>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</si>
  <si>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</si>
  <si>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</si>
  <si>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</si>
  <si>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</si>
  <si>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</si>
  <si>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</si>
  <si>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</si>
  <si>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</si>
  <si>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</si>
  <si>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</si>
  <si>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</si>
  <si>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</si>
  <si>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</si>
  <si>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</si>
  <si>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</si>
  <si>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</si>
  <si>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</si>
  <si>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</si>
  <si>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</si>
  <si>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</si>
  <si>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</si>
  <si>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</si>
  <si>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</si>
  <si>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</si>
  <si>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</si>
  <si>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</si>
  <si>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</si>
  <si>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</si>
  <si>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</si>
  <si>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</si>
  <si>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</si>
  <si>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</si>
  <si>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</si>
  <si>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</si>
  <si>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</si>
  <si>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</si>
  <si>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</si>
  <si>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</si>
  <si>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</si>
  <si>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</si>
  <si>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</si>
  <si>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</si>
  <si>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</si>
  <si>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</si>
  <si>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</si>
  <si>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</si>
  <si>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</si>
  <si>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</si>
  <si>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</si>
  <si>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</si>
  <si>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</si>
  <si>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</si>
  <si>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</si>
  <si>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</si>
  <si>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</si>
  <si>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</si>
  <si>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</si>
  <si>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</si>
  <si>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</si>
  <si>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</si>
  <si>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</si>
  <si>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</si>
  <si>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</si>
  <si>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</si>
  <si>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</si>
  <si>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</si>
  <si>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</si>
  <si>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</si>
  <si>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</si>
  <si>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</si>
  <si>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</si>
  <si>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</si>
  <si>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</si>
  <si>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</si>
  <si>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</si>
  <si>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</si>
  <si>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</si>
  <si>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</si>
  <si>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</si>
  <si>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</si>
  <si>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</si>
  <si>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</si>
  <si>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</si>
  <si>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</si>
  <si>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</si>
  <si>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</si>
  <si>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</si>
  <si>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</si>
  <si>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</si>
  <si>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</si>
  <si>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</si>
  <si>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</si>
  <si>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</si>
  <si>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</si>
  <si>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</si>
  <si>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</si>
  <si>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</si>
  <si>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</si>
  <si>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</si>
  <si>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</si>
  <si>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</si>
  <si>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</si>
  <si>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</si>
  <si>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</si>
  <si>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</si>
  <si>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</si>
  <si>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</si>
  <si>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</si>
  <si>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</si>
  <si>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</si>
  <si>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</si>
  <si>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</si>
  <si>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</si>
  <si>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</si>
  <si>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</si>
  <si>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</si>
  <si>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</si>
  <si>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</si>
  <si>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</si>
  <si>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</si>
  <si>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</si>
  <si>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</si>
  <si>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</si>
  <si>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</si>
  <si>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</si>
  <si>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</si>
  <si>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</si>
  <si>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</si>
  <si>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</si>
  <si>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</si>
  <si>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</si>
  <si>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</si>
  <si>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</si>
  <si>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</si>
  <si>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</si>
  <si>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</si>
  <si>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</si>
  <si>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</si>
  <si>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</si>
  <si>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</si>
  <si>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</si>
  <si>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</si>
  <si>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</si>
  <si>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</si>
  <si>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</si>
  <si>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</si>
  <si>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</si>
  <si>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</si>
  <si>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</si>
  <si>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</si>
  <si>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</si>
  <si>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</si>
  <si>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</si>
  <si>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</si>
  <si>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</si>
  <si>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</si>
  <si>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</si>
  <si>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</si>
  <si>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</si>
  <si>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</si>
  <si>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</si>
  <si>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</si>
  <si>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</si>
  <si>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</si>
  <si>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</si>
  <si>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</si>
  <si>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</si>
  <si>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</si>
  <si>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</si>
  <si>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</si>
  <si>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</si>
  <si>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</si>
  <si>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</si>
  <si>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</si>
  <si>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</si>
  <si>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</si>
  <si>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</si>
  <si>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</si>
  <si>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</si>
  <si>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</si>
  <si>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</si>
  <si>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</si>
  <si>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</si>
  <si>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</si>
  <si>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</si>
  <si>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</si>
  <si>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</si>
  <si>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</si>
  <si>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</si>
  <si>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</si>
  <si>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</si>
  <si>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</si>
  <si>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</si>
  <si>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</si>
  <si>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</si>
  <si>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</si>
  <si>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</si>
  <si>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</si>
  <si>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</si>
  <si>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</si>
  <si>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</si>
  <si>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</si>
  <si>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</si>
  <si>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</si>
  <si>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</si>
  <si>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</si>
  <si>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</si>
  <si>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</si>
  <si>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</si>
  <si>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</si>
  <si>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</si>
  <si>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</si>
  <si>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</si>
  <si>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</si>
  <si>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</si>
  <si>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</si>
  <si>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</si>
  <si>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</si>
  <si>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</si>
  <si>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</si>
  <si>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</si>
  <si>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</si>
  <si>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</si>
  <si>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</si>
  <si>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</si>
  <si>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</si>
  <si>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</si>
  <si>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</si>
  <si>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</si>
  <si>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</si>
  <si>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</si>
  <si>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</si>
  <si>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</si>
  <si>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</si>
  <si>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</si>
  <si>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</si>
  <si>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</si>
  <si>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</si>
  <si>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</si>
  <si>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</si>
  <si>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</si>
  <si>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</si>
  <si>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</si>
  <si>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</si>
  <si>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</si>
  <si>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</si>
  <si>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</si>
  <si>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</si>
  <si>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</si>
  <si>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</si>
  <si>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</si>
  <si>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</si>
  <si>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</si>
  <si>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</si>
  <si>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</si>
  <si>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</si>
  <si>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</si>
  <si>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</si>
  <si>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</si>
  <si>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</si>
  <si>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</si>
  <si>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</si>
  <si>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</si>
  <si>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</si>
  <si>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</si>
  <si>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</si>
  <si>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</si>
  <si>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</si>
  <si>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</si>
  <si>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</si>
  <si>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</si>
  <si>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</si>
  <si>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</si>
  <si>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</si>
  <si>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</si>
  <si>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</si>
  <si>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</si>
  <si>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</si>
  <si>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</si>
  <si>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</si>
  <si>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</si>
  <si>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</si>
  <si>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</si>
  <si>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</si>
  <si>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</si>
  <si>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</si>
  <si>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</si>
  <si>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</si>
  <si>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</si>
  <si>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</si>
  <si>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</si>
  <si>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</si>
  <si>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</si>
  <si>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</si>
  <si>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</si>
  <si>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</si>
  <si>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</si>
  <si>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</si>
  <si>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</si>
  <si>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</si>
  <si>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</si>
  <si>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</si>
  <si>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</si>
  <si>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</si>
  <si>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</si>
  <si>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</si>
  <si>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</si>
  <si>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</si>
  <si>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</si>
  <si>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</si>
  <si>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</si>
  <si>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</si>
  <si>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</si>
  <si>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</si>
  <si>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</si>
  <si>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</si>
  <si>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</si>
  <si>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</si>
  <si>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</si>
  <si>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</si>
  <si>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</si>
  <si>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</si>
  <si>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</si>
  <si>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</si>
  <si>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</si>
  <si>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</si>
  <si>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</si>
  <si>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</si>
  <si>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</si>
  <si>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</si>
  <si>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</si>
  <si>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</si>
  <si>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</si>
  <si>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</si>
  <si>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</si>
  <si>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</si>
  <si>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</si>
  <si>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</si>
  <si>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</si>
  <si>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</si>
  <si>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</si>
  <si>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</si>
  <si>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</si>
  <si>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</si>
  <si>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</si>
  <si>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</si>
  <si>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</si>
  <si>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</si>
  <si>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</si>
  <si>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</si>
  <si>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</si>
  <si>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</si>
  <si>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</si>
  <si>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</si>
  <si>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</si>
  <si>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</si>
  <si>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</si>
  <si>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</si>
  <si>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</si>
  <si>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</si>
  <si>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</si>
  <si>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</si>
  <si>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</si>
  <si>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</si>
  <si>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</si>
  <si>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</si>
  <si>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</si>
  <si>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</si>
  <si>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</si>
  <si>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</si>
  <si>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</si>
  <si>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</si>
  <si>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</si>
  <si>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</si>
  <si>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</si>
  <si>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</si>
  <si>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</si>
  <si>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</si>
  <si>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</si>
  <si>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</si>
  <si>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</si>
  <si>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</si>
  <si>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</si>
  <si>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</si>
  <si>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</si>
  <si>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</si>
  <si>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</si>
  <si>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</si>
  <si>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</si>
  <si>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</si>
  <si>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</si>
  <si>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</si>
  <si>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</si>
  <si>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</si>
  <si>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</si>
  <si>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</si>
  <si>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</si>
  <si>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</si>
  <si>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</si>
  <si>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</si>
  <si>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</si>
  <si>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</si>
  <si>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</si>
  <si>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</si>
  <si>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</si>
  <si>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</si>
  <si>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</si>
  <si>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</si>
  <si>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</si>
  <si>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</si>
  <si>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</si>
  <si>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</si>
  <si>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</si>
  <si>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</si>
  <si>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</si>
  <si>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</si>
  <si>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</si>
  <si>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</si>
  <si>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</si>
  <si>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</si>
  <si>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</si>
  <si>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</si>
  <si>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</si>
  <si>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</si>
  <si>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</si>
  <si>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</si>
  <si>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</si>
  <si>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</si>
  <si>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</si>
  <si>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</si>
  <si>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</si>
  <si>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</si>
  <si>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</si>
  <si>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</si>
  <si>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</si>
  <si>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</si>
  <si>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</si>
  <si>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</si>
  <si>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</si>
  <si>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</si>
  <si>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</si>
  <si>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</si>
  <si>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</si>
  <si>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</si>
  <si>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</si>
  <si>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</si>
  <si>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</si>
  <si>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</si>
  <si>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</si>
  <si>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</si>
  <si>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</si>
  <si>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</si>
  <si>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</si>
  <si>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</si>
  <si>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</si>
  <si>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</si>
  <si>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</si>
  <si>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</si>
  <si>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</si>
  <si>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</si>
  <si>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</si>
  <si>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</si>
  <si>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</si>
  <si>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</si>
  <si>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</si>
  <si>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</si>
  <si>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</si>
  <si>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</si>
  <si>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</si>
  <si>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</si>
  <si>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</si>
  <si>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</si>
  <si>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</si>
  <si>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</si>
  <si>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</si>
  <si>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</si>
  <si>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</si>
  <si>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</si>
  <si>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</si>
  <si>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</si>
  <si>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</si>
  <si>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</si>
  <si>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</si>
  <si>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</si>
  <si>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</si>
  <si>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</si>
  <si>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</si>
  <si>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</si>
  <si>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</si>
  <si>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</si>
  <si>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</si>
  <si>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</si>
  <si>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</si>
  <si>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</si>
  <si>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</si>
  <si>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</si>
  <si>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</si>
  <si>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</si>
  <si>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</si>
  <si>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</si>
  <si>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</si>
  <si>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</si>
  <si>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</si>
  <si>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</si>
  <si>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</si>
  <si>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</si>
  <si>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</si>
  <si>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</si>
  <si>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</si>
  <si>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</si>
  <si>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</si>
  <si>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</si>
  <si>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</si>
  <si>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</si>
  <si>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</si>
  <si>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</si>
  <si>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</si>
  <si>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</si>
  <si>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</si>
  <si>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</si>
  <si>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</si>
  <si>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</si>
  <si>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</si>
  <si>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</si>
  <si>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</si>
  <si>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</si>
  <si>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</si>
  <si>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</si>
  <si>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</si>
  <si>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</si>
  <si>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</si>
  <si>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</si>
  <si>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</si>
  <si>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</si>
  <si>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</si>
  <si>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</si>
  <si>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</si>
  <si>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</si>
  <si>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</si>
  <si>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</si>
  <si>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</si>
  <si>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</si>
  <si>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</si>
  <si>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</si>
  <si>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</si>
  <si>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</si>
  <si>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</si>
  <si>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</si>
  <si>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</si>
  <si>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</si>
  <si>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</si>
  <si>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</si>
  <si>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</si>
  <si>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</si>
  <si>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</si>
  <si>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</si>
  <si>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</si>
  <si>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</si>
  <si>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</si>
  <si>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</si>
  <si>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</si>
  <si>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</si>
  <si>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</si>
  <si>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</si>
  <si>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</si>
  <si>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</si>
  <si>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</si>
  <si>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</si>
  <si>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</si>
  <si>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</si>
  <si>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</si>
  <si>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</si>
  <si>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</si>
  <si>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</si>
  <si>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</si>
  <si>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</si>
  <si>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</si>
  <si>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</si>
  <si>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</si>
  <si>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</si>
  <si>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</si>
  <si>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</si>
  <si>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</si>
  <si>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</si>
  <si>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</si>
  <si>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</si>
  <si>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</si>
  <si>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</si>
  <si>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</si>
  <si>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</si>
  <si>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</si>
  <si>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</si>
  <si>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</si>
  <si>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</si>
  <si>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</si>
  <si>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</si>
  <si>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</si>
  <si>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</si>
  <si>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</si>
  <si>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</si>
  <si>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</si>
  <si>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</si>
  <si>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</si>
  <si>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</si>
  <si>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</si>
  <si>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</si>
  <si>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</si>
  <si>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</si>
  <si>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</si>
  <si>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</si>
  <si>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</si>
  <si>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</si>
  <si>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</si>
  <si>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</si>
  <si>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</si>
  <si>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</si>
  <si>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</si>
  <si>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</si>
  <si>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</si>
  <si>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</si>
  <si>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</si>
  <si>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</si>
  <si>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</si>
  <si>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</si>
  <si>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</si>
  <si>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</si>
  <si>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</si>
  <si>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</si>
  <si>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</si>
  <si>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</si>
  <si>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</si>
  <si>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</si>
  <si>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</si>
  <si>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</si>
  <si>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</si>
  <si>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</si>
  <si>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</si>
  <si>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</si>
  <si>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</si>
  <si>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</si>
  <si>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</si>
  <si>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</si>
  <si>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</si>
  <si>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</si>
  <si>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</si>
  <si>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</si>
  <si>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</si>
  <si>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</si>
  <si>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</si>
  <si>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</si>
  <si>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</si>
  <si>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</si>
  <si>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</si>
  <si>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</si>
  <si>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</si>
  <si>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</si>
  <si>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</si>
  <si>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</si>
  <si>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</si>
  <si>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</si>
  <si>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</si>
  <si>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</si>
  <si>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</si>
  <si>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</si>
  <si>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</si>
  <si>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</si>
  <si>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</si>
  <si>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</si>
  <si>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</si>
  <si>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</si>
  <si>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</si>
  <si>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</si>
  <si>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</si>
  <si>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</si>
  <si>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</si>
  <si>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</si>
  <si>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</si>
  <si>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</si>
  <si>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</si>
  <si>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</si>
  <si>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</si>
  <si>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</si>
  <si>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</si>
  <si>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</si>
  <si>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</si>
  <si>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</si>
  <si>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</si>
  <si>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</si>
  <si>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</si>
  <si>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</si>
  <si>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</si>
  <si>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</si>
  <si>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</si>
  <si>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</si>
  <si>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</si>
  <si>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</si>
  <si>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</si>
  <si>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</si>
  <si>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</si>
  <si>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</si>
  <si>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</si>
  <si>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</si>
  <si>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</si>
  <si>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</si>
  <si>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</si>
  <si>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</si>
  <si>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</si>
  <si>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</si>
  <si>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</si>
  <si>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</si>
  <si>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</si>
  <si>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</si>
  <si>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</si>
  <si>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</si>
  <si>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</si>
  <si>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</si>
  <si>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</si>
  <si>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</si>
  <si>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</si>
  <si>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</si>
  <si>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</si>
  <si>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</si>
  <si>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</si>
  <si>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</si>
  <si>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</si>
  <si>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</si>
  <si>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</si>
  <si>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</si>
  <si>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</si>
  <si>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</si>
  <si>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</si>
  <si>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</si>
  <si>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</si>
  <si>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</si>
  <si>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</si>
  <si>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</si>
  <si>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</si>
  <si>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</si>
  <si>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</si>
  <si>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</si>
  <si>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</si>
  <si>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</si>
  <si>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</si>
  <si>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</si>
  <si>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</si>
  <si>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</si>
  <si>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</si>
  <si>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</si>
  <si>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</si>
  <si>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</si>
  <si>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</si>
  <si>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</si>
  <si>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</si>
  <si>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</si>
  <si>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</si>
  <si>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</si>
  <si>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</si>
  <si>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</si>
  <si>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</si>
  <si>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</si>
  <si>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</si>
  <si>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</si>
  <si>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</si>
  <si>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</si>
  <si>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</si>
  <si>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</si>
  <si>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</si>
  <si>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</si>
  <si>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</si>
  <si>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</si>
  <si>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</si>
  <si>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</si>
  <si>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</si>
  <si>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</si>
  <si>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</si>
  <si>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</si>
  <si>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</si>
  <si>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</si>
  <si>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</si>
  <si>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</si>
  <si>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</si>
  <si>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</si>
  <si>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</si>
  <si>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</si>
  <si>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</si>
  <si>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</si>
  <si>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</si>
  <si>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</si>
  <si>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</si>
  <si>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</si>
  <si>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</si>
  <si>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</si>
  <si>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</si>
  <si>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</si>
  <si>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</si>
  <si>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</si>
  <si>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</si>
  <si>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</si>
  <si>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</si>
  <si>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</si>
  <si>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</si>
  <si>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</si>
  <si>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</si>
  <si>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</si>
  <si>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</si>
  <si>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</si>
  <si>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</si>
  <si>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</si>
  <si>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</si>
  <si>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</si>
  <si>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</si>
  <si>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</si>
  <si>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</si>
  <si>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</si>
  <si>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</si>
  <si>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</si>
  <si>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</si>
  <si>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</si>
  <si>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</si>
  <si>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</si>
  <si>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</si>
  <si>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</si>
  <si>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</si>
  <si>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</si>
  <si>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</si>
  <si>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</si>
  <si>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</si>
  <si>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</si>
  <si>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</si>
  <si>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</si>
  <si>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</si>
  <si>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</si>
  <si>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</si>
  <si>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</si>
  <si>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</si>
  <si>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</si>
  <si>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</si>
  <si>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</si>
  <si>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</si>
  <si>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</si>
  <si>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</si>
  <si>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</si>
  <si>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</si>
  <si>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</si>
  <si>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</si>
  <si>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</si>
  <si>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</si>
  <si>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</si>
  <si>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</si>
  <si>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</si>
  <si>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</si>
  <si>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</si>
  <si>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</si>
  <si>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</si>
  <si>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</si>
  <si>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</si>
  <si>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</si>
  <si>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</si>
  <si>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</si>
  <si>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</si>
  <si>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</si>
  <si>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</si>
  <si>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</si>
  <si>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</si>
  <si>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</si>
  <si>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</si>
  <si>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</si>
  <si>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</si>
  <si>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</si>
  <si>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</si>
  <si>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</si>
  <si>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</si>
  <si>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</si>
  <si>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</si>
  <si>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</si>
  <si>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</si>
  <si>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</si>
  <si>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</si>
  <si>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</si>
  <si>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</si>
  <si>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</si>
  <si>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</si>
  <si>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</si>
  <si>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</si>
  <si>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</si>
  <si>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</si>
  <si>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</si>
  <si>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</si>
  <si>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</si>
  <si>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</si>
  <si>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</si>
  <si>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</si>
  <si>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</si>
  <si>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</si>
  <si>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</si>
  <si>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</si>
  <si>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</si>
  <si>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</si>
  <si>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</si>
  <si>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</si>
  <si>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</si>
  <si>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</si>
  <si>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</si>
  <si>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</si>
  <si>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</si>
  <si>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</si>
  <si>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</si>
  <si>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</si>
  <si>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</si>
  <si>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</si>
  <si>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</si>
  <si>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</si>
  <si>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</si>
  <si>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</si>
  <si>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</si>
  <si>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</si>
  <si>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</si>
  <si>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</si>
  <si>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</si>
  <si>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</si>
  <si>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</si>
  <si>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</si>
  <si>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</si>
  <si>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</si>
  <si>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</si>
  <si>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</si>
  <si>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</si>
  <si>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</si>
  <si>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</si>
  <si>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</si>
  <si>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</si>
  <si>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</si>
  <si>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</si>
  <si>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</si>
  <si>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</si>
  <si>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</si>
  <si>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</si>
  <si>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</si>
  <si>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</si>
  <si>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</si>
  <si>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</si>
  <si>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</si>
  <si>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</si>
  <si>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</si>
  <si>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</si>
  <si>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</si>
  <si>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</si>
  <si>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</si>
  <si>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</si>
  <si>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</si>
  <si>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</si>
  <si>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</si>
  <si>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</si>
  <si>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</si>
  <si>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</si>
  <si>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</si>
  <si>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</si>
  <si>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</si>
  <si>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</si>
  <si>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</si>
  <si>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</si>
  <si>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</si>
  <si>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</si>
  <si>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</si>
  <si>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</si>
  <si>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</si>
  <si>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</si>
  <si>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</si>
  <si>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</si>
  <si>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</si>
  <si>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</si>
  <si>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</si>
  <si>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</si>
  <si>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</si>
  <si>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</si>
  <si>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</si>
  <si>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</si>
  <si>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</si>
  <si>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</si>
  <si>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</si>
  <si>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</si>
  <si>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</si>
  <si>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</si>
  <si>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</si>
  <si>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</si>
  <si>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</si>
  <si>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</si>
  <si>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</si>
  <si>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</si>
  <si>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</si>
  <si>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</si>
  <si>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</si>
  <si>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</si>
  <si>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</si>
  <si>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</si>
  <si>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</si>
  <si>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</si>
  <si>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</si>
  <si>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</si>
  <si>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</si>
  <si>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</si>
  <si>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</si>
  <si>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</si>
  <si>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</si>
  <si>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</si>
  <si>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</si>
  <si>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</si>
  <si>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</si>
  <si>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</si>
  <si>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</si>
  <si>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</si>
  <si>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</si>
  <si>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</si>
  <si>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</si>
  <si>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</si>
  <si>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</si>
  <si>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</si>
  <si>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</si>
  <si>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</si>
  <si>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</si>
  <si>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</si>
  <si>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</si>
  <si>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</si>
  <si>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</si>
  <si>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</si>
  <si>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</si>
  <si>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</si>
  <si>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</si>
  <si>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</si>
  <si>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</si>
  <si>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</si>
  <si>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</si>
  <si>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</si>
  <si>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</si>
  <si>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</si>
  <si>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</si>
  <si>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</si>
  <si>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</si>
  <si>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</si>
  <si>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</si>
  <si>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</si>
  <si>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</si>
  <si>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</si>
  <si>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</si>
  <si>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</si>
  <si>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</si>
  <si>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</si>
  <si>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</si>
  <si>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</si>
  <si>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</si>
  <si>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</si>
  <si>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</si>
  <si>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</si>
  <si>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</si>
  <si>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</si>
  <si>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</si>
  <si>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</si>
  <si>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</si>
  <si>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</si>
  <si>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</si>
  <si>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</si>
  <si>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</si>
  <si>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</si>
  <si>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</si>
  <si>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</si>
  <si>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</si>
  <si>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</si>
  <si>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</si>
  <si>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</si>
  <si>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</si>
  <si>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</si>
  <si>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</si>
  <si>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</si>
  <si>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</si>
  <si>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</si>
  <si>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</si>
  <si>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</si>
  <si>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</si>
  <si>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</si>
  <si>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</si>
  <si>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</si>
  <si>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</si>
  <si>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</si>
  <si>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</si>
  <si>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</si>
  <si>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</si>
  <si>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</si>
  <si>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</si>
  <si>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</si>
  <si>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</si>
  <si>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</si>
  <si>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</si>
  <si>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</si>
  <si>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</si>
  <si>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</si>
  <si>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</si>
  <si>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</si>
  <si>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</si>
  <si>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</si>
  <si>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</si>
  <si>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</si>
  <si>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</si>
  <si>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</si>
  <si>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</si>
  <si>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</si>
  <si>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</si>
  <si>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</si>
  <si>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</si>
  <si>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</si>
  <si>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</si>
  <si>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</si>
  <si>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</si>
  <si>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</si>
  <si>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</si>
  <si>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</si>
  <si>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</si>
  <si>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</si>
  <si>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</si>
  <si>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</si>
  <si>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</si>
  <si>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</si>
  <si>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</si>
  <si>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</si>
  <si>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</si>
  <si>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</si>
  <si>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</si>
  <si>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</si>
  <si>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</si>
  <si>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</si>
  <si>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</si>
  <si>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</si>
  <si>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</si>
  <si>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</si>
  <si>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</si>
  <si>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</si>
  <si>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</si>
  <si>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</si>
  <si>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</si>
  <si>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</si>
  <si>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</si>
  <si>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</si>
  <si>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</si>
  <si>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</si>
  <si>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</si>
  <si>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</si>
  <si>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</si>
  <si>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</si>
  <si>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</si>
  <si>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</si>
  <si>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</si>
  <si>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</si>
  <si>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</si>
  <si>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</si>
  <si>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</si>
  <si>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</si>
  <si>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</si>
  <si>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</si>
  <si>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</si>
  <si>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</si>
  <si>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</si>
  <si>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</si>
  <si>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</si>
  <si>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</si>
  <si>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</si>
  <si>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</si>
  <si>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</si>
  <si>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</si>
  <si>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</si>
  <si>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</si>
  <si>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</si>
  <si>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</si>
  <si>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</si>
  <si>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</si>
  <si>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</si>
  <si>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</si>
  <si>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</si>
  <si>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</si>
  <si>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</si>
  <si>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</si>
  <si>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</si>
  <si>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</si>
  <si>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</si>
  <si>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</si>
  <si>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</si>
  <si>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</si>
  <si>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</si>
  <si>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</si>
  <si>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</si>
  <si>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</si>
  <si>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</si>
  <si>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</si>
  <si>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</si>
  <si>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</si>
  <si>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</si>
  <si>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</si>
  <si>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</si>
  <si>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</si>
  <si>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</si>
  <si>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</si>
  <si>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</si>
  <si>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</si>
  <si>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</si>
  <si>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</si>
  <si>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</si>
  <si>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</si>
  <si>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</si>
  <si>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</si>
  <si>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</si>
  <si>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</si>
  <si>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</si>
  <si>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</si>
  <si>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</si>
  <si>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</si>
  <si>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</si>
  <si>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</si>
  <si>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</si>
  <si>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</si>
  <si>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</si>
  <si>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</si>
  <si>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</si>
  <si>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</si>
  <si>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</si>
  <si>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</si>
  <si>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</si>
  <si>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</si>
  <si>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</si>
  <si>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</si>
  <si>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</si>
  <si>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</si>
  <si>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</si>
  <si>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</si>
  <si>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</si>
  <si>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</si>
  <si>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</si>
  <si>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</si>
  <si>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</si>
  <si>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</si>
  <si>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</si>
  <si>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</si>
  <si>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</si>
  <si>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</si>
  <si>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</si>
  <si>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</si>
  <si>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</si>
  <si>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</si>
  <si>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</si>
  <si>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</si>
  <si>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</si>
  <si>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</si>
  <si>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</si>
  <si>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</si>
  <si>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</si>
  <si>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</si>
  <si>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</si>
  <si>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</si>
  <si>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</si>
  <si>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</si>
  <si>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</si>
  <si>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</si>
  <si>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</si>
  <si>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</si>
  <si>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</si>
  <si>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</si>
  <si>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</si>
  <si>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</si>
  <si>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</si>
  <si>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</si>
  <si>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</si>
  <si>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</si>
  <si>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</si>
  <si>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</si>
  <si>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</si>
  <si>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</si>
  <si>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</si>
  <si>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</si>
  <si>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</si>
  <si>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</si>
  <si>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</si>
  <si>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</si>
  <si>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</si>
  <si>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</si>
  <si>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</si>
  <si>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</si>
  <si>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</si>
  <si>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</si>
  <si>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</si>
  <si>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</si>
  <si>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</si>
  <si>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</si>
  <si>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</si>
  <si>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</si>
  <si>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</si>
  <si>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</si>
  <si>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</si>
  <si>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</si>
  <si>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</si>
  <si>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</si>
  <si>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</si>
  <si>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</si>
  <si>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</si>
  <si>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</si>
  <si>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</si>
  <si>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</si>
  <si>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</si>
  <si>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</si>
  <si>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</si>
  <si>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</si>
  <si>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</si>
  <si>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</si>
  <si>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</si>
  <si>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</si>
  <si>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</si>
  <si>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</si>
  <si>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</si>
  <si>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</si>
  <si>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</si>
  <si>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</si>
  <si>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</si>
  <si>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</si>
  <si>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</si>
  <si>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</si>
  <si>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</si>
  <si>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</si>
  <si>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</si>
  <si>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</si>
  <si>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</si>
  <si>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</si>
  <si>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</si>
  <si>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</si>
  <si>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</si>
  <si>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</si>
  <si>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</si>
  <si>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</si>
  <si>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</si>
  <si>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</si>
  <si>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</si>
  <si>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</si>
  <si>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</si>
  <si>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</si>
  <si>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</si>
  <si>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</si>
  <si>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</si>
  <si>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</si>
  <si>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</si>
  <si>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</si>
  <si>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</si>
  <si>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</si>
  <si>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</si>
  <si>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</si>
  <si>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</si>
  <si>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</si>
  <si>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</si>
  <si>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</si>
  <si>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</si>
  <si>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</si>
  <si>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</si>
  <si>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</si>
  <si>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</si>
  <si>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</si>
  <si>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</si>
  <si>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</si>
  <si>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</si>
  <si>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</si>
  <si>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</si>
  <si>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</si>
  <si>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</si>
  <si>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</si>
  <si>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</si>
  <si>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</si>
  <si>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</si>
  <si>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</si>
  <si>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</si>
  <si>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</si>
  <si>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</si>
  <si>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</si>
  <si>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</si>
  <si>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</si>
  <si>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</si>
  <si>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</si>
  <si>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</si>
  <si>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</si>
  <si>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</si>
  <si>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</si>
  <si>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</si>
  <si>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</si>
  <si>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</si>
  <si>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</si>
  <si>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</si>
  <si>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</si>
  <si>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</si>
  <si>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</si>
  <si>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</si>
  <si>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</si>
  <si>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</si>
  <si>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</si>
  <si>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</si>
  <si>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</si>
  <si>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</si>
  <si>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</si>
  <si>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</si>
  <si>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</si>
  <si>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</si>
  <si>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</si>
  <si>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</si>
  <si>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</si>
  <si>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</si>
  <si>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</si>
  <si>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</si>
  <si>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</si>
  <si>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</si>
  <si>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</si>
  <si>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</si>
  <si>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</si>
  <si>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</si>
  <si>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</si>
  <si>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</si>
  <si>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</si>
  <si>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</si>
  <si>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</si>
  <si>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</si>
  <si>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</si>
  <si>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</si>
  <si>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</si>
  <si>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</si>
  <si>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</si>
  <si>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</si>
  <si>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</si>
  <si>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</si>
  <si>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</si>
  <si>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</si>
  <si>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</si>
  <si>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</si>
  <si>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</si>
  <si>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</si>
  <si>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</si>
  <si>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</si>
  <si>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</si>
  <si>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</si>
  <si>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</si>
  <si>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</si>
  <si>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</si>
  <si>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</si>
  <si>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</si>
  <si>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</si>
  <si>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</si>
  <si>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</si>
  <si>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</si>
  <si>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</si>
  <si>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</si>
  <si>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</si>
  <si>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</si>
  <si>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</si>
  <si>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</si>
  <si>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</si>
  <si>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</si>
  <si>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</si>
  <si>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</si>
  <si>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</si>
  <si>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</si>
  <si>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</si>
  <si>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</si>
  <si>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</si>
  <si>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</si>
  <si>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</si>
  <si>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</si>
  <si>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</si>
  <si>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</si>
  <si>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</si>
  <si>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</si>
  <si>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</si>
  <si>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</si>
  <si>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</si>
  <si>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</si>
  <si>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</si>
  <si>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</si>
  <si>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</si>
  <si>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</si>
  <si>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</si>
  <si>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</si>
  <si>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</si>
  <si>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</si>
  <si>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</si>
  <si>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</si>
  <si>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</si>
  <si>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</si>
  <si>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</si>
  <si>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</si>
  <si>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</si>
  <si>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</si>
  <si>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</si>
  <si>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</si>
  <si>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</si>
  <si>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</si>
  <si>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</si>
  <si>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</si>
  <si>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</si>
  <si>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</si>
  <si>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</si>
  <si>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</si>
  <si>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</si>
  <si>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</si>
  <si>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</si>
  <si>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</si>
  <si>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</si>
  <si>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</si>
  <si>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</si>
  <si>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</si>
  <si>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</si>
  <si>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</si>
  <si>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</si>
  <si>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</si>
  <si>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</si>
  <si>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</si>
  <si>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</si>
  <si>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</si>
  <si>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</si>
  <si>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</si>
  <si>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</si>
  <si>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</si>
  <si>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</si>
  <si>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</si>
  <si>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</si>
  <si>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</si>
  <si>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</si>
  <si>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</si>
  <si>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</si>
  <si>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</si>
  <si>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</si>
  <si>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</si>
  <si>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</si>
  <si>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</si>
  <si>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</si>
  <si>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</si>
  <si>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</si>
  <si>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</si>
  <si>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</si>
  <si>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</si>
  <si>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</si>
  <si>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</si>
  <si>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</si>
  <si>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</si>
  <si>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</si>
  <si>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</si>
  <si>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</si>
  <si>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</si>
  <si>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</si>
  <si>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</si>
  <si>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</si>
  <si>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</si>
  <si>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</si>
  <si>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</si>
  <si>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</si>
  <si>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</si>
  <si>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</si>
  <si>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</si>
  <si>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</si>
  <si>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</si>
  <si>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</si>
  <si>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</si>
  <si>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</si>
  <si>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</si>
  <si>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</si>
  <si>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</si>
  <si>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</si>
  <si>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</si>
  <si>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</si>
  <si>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</si>
  <si>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</si>
  <si>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</si>
  <si>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</si>
  <si>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</si>
  <si>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</si>
  <si>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</si>
  <si>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</si>
  <si>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</si>
  <si>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</si>
  <si>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</si>
  <si>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</si>
  <si>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</si>
  <si>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</si>
  <si>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</si>
  <si>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</si>
  <si>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</si>
  <si>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</si>
  <si>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</si>
  <si>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</si>
  <si>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</si>
  <si>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</si>
  <si>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</si>
  <si>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</si>
  <si>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</si>
  <si>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</si>
  <si>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</si>
  <si>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</si>
  <si>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</si>
  <si>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</si>
  <si>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</si>
  <si>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</si>
  <si>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</si>
  <si>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</si>
  <si>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</si>
  <si>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</si>
  <si>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</si>
  <si>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</si>
  <si>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</si>
  <si>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</si>
  <si>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</si>
  <si>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</si>
  <si>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</si>
  <si>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</si>
  <si>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</si>
  <si>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</si>
  <si>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</si>
  <si>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</si>
  <si>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</si>
  <si>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</si>
  <si>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</si>
  <si>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</si>
  <si>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</si>
  <si>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</si>
  <si>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</si>
  <si>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</si>
  <si>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</si>
  <si>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</si>
  <si>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</si>
  <si>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</si>
  <si>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</si>
  <si>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</si>
  <si>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</si>
  <si>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</si>
  <si>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</si>
  <si>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</si>
  <si>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</si>
  <si>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</si>
  <si>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</si>
  <si>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</si>
  <si>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</si>
  <si>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</si>
  <si>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</si>
  <si>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</si>
  <si>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</si>
  <si>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</si>
  <si>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</si>
  <si>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</si>
  <si>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</si>
  <si>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</si>
  <si>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</si>
  <si>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</si>
  <si>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</si>
  <si>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</si>
  <si>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</si>
  <si>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</si>
  <si>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</si>
  <si>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</si>
  <si>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</si>
  <si>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</si>
  <si>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</si>
  <si>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</si>
  <si>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</si>
  <si>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</si>
  <si>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</si>
  <si>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</si>
  <si>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</si>
  <si>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</si>
  <si>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</si>
  <si>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</si>
  <si>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</si>
  <si>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</si>
  <si>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</si>
  <si>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</si>
  <si>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</si>
  <si>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</si>
  <si>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</si>
  <si>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</si>
  <si>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</si>
  <si>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</si>
  <si>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</si>
  <si>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</si>
  <si>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</si>
  <si>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</si>
  <si>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</si>
  <si>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</si>
  <si>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</si>
  <si>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</si>
  <si>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</si>
  <si>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</si>
  <si>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</si>
  <si>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</si>
  <si>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</si>
  <si>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</si>
  <si>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</si>
  <si>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</si>
  <si>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</si>
  <si>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</si>
  <si>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</si>
  <si>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</si>
  <si>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</si>
  <si>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</si>
  <si>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</si>
  <si>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</si>
  <si>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</si>
  <si>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</si>
  <si>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</si>
  <si>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</si>
  <si>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</si>
  <si>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</si>
  <si>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</si>
  <si>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</si>
  <si>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</si>
  <si>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</si>
  <si>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</si>
  <si>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</si>
  <si>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</si>
  <si>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</si>
  <si>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</si>
  <si>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</si>
  <si>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</si>
  <si>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</si>
  <si>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</si>
  <si>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</si>
  <si>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</si>
  <si>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</si>
  <si>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</si>
  <si>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</si>
  <si>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</si>
  <si>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</si>
  <si>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</si>
  <si>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</si>
  <si>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</si>
  <si>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</si>
  <si>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</si>
  <si>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</si>
  <si>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</si>
  <si>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</si>
  <si>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</si>
  <si>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</si>
  <si>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</si>
  <si>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</si>
  <si>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</si>
  <si>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</si>
  <si>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</si>
  <si>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</si>
  <si>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</si>
  <si>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</si>
  <si>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</si>
  <si>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</si>
  <si>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</si>
  <si>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</si>
  <si>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</si>
  <si>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</si>
  <si>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</si>
  <si>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</si>
  <si>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</si>
  <si>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</si>
  <si>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</si>
  <si>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</si>
  <si>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</si>
  <si>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</si>
  <si>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</si>
  <si>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</si>
  <si>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</si>
  <si>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</si>
  <si>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</si>
  <si>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</si>
  <si>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</si>
  <si>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</si>
  <si>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</si>
  <si>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</si>
  <si>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</si>
  <si>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</si>
  <si>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</si>
  <si>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</si>
  <si>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</si>
  <si>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</si>
  <si>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</si>
  <si>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</si>
  <si>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</si>
  <si>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</si>
  <si>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</si>
  <si>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</si>
  <si>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</si>
  <si>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</si>
  <si>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</si>
  <si>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</si>
  <si>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</si>
  <si>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</si>
  <si>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</si>
  <si>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</si>
  <si>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</si>
  <si>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</si>
  <si>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</si>
  <si>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</si>
  <si>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</si>
  <si>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</si>
  <si>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</si>
  <si>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</si>
  <si>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</si>
  <si>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</si>
  <si>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</si>
  <si>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</si>
  <si>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</si>
  <si>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</si>
  <si>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</si>
  <si>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</si>
  <si>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</si>
  <si>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</si>
  <si>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</si>
  <si>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</si>
  <si>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</si>
  <si>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</si>
  <si>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</si>
  <si>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</si>
  <si>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</si>
  <si>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</si>
  <si>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</si>
  <si>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</si>
  <si>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</si>
  <si>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</si>
  <si>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</si>
  <si>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</si>
  <si>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</si>
  <si>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</si>
  <si>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</si>
  <si>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</si>
  <si>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</si>
  <si>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</si>
  <si>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</si>
  <si>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</si>
  <si>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</si>
  <si>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</si>
  <si>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</si>
  <si>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</si>
  <si>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</si>
  <si>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</si>
  <si>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</si>
  <si>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</si>
  <si>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</si>
  <si>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</si>
  <si>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</si>
  <si>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</si>
  <si>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</si>
  <si>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</si>
  <si>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</si>
  <si>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</si>
  <si>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</si>
  <si>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</si>
  <si>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</si>
  <si>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</si>
  <si>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</si>
  <si>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</si>
  <si>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</si>
  <si>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</si>
  <si>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</si>
  <si>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</si>
  <si>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</si>
  <si>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</si>
  <si>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</si>
  <si>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</si>
  <si>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</si>
  <si>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</si>
  <si>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</si>
  <si>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</si>
  <si>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</si>
  <si>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</si>
  <si>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</si>
  <si>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</si>
  <si>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</si>
  <si>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</si>
  <si>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</si>
  <si>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</si>
  <si>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</si>
  <si>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</si>
  <si>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</si>
  <si>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</si>
  <si>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</si>
  <si>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</si>
  <si>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</si>
  <si>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</si>
  <si>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</si>
  <si>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</si>
  <si>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</si>
  <si>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</si>
  <si>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</si>
  <si>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</si>
  <si>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</si>
  <si>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</si>
  <si>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</si>
  <si>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</si>
  <si>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</si>
  <si>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</si>
  <si>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</si>
  <si>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</si>
  <si>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</si>
  <si>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</si>
  <si>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</si>
  <si>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</si>
  <si>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</si>
  <si>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</si>
  <si>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</si>
  <si>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</si>
  <si>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</si>
  <si>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</si>
  <si>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</si>
  <si>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</si>
  <si>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</si>
  <si>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</si>
  <si>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</si>
  <si>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</si>
  <si>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</si>
  <si>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</si>
  <si>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</si>
  <si>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</si>
  <si>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</si>
  <si>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</si>
  <si>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</si>
  <si>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</si>
  <si>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</si>
  <si>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</si>
  <si>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</si>
  <si>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</si>
  <si>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</si>
  <si>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</si>
  <si>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</si>
  <si>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</si>
  <si>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</si>
  <si>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</si>
  <si>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</si>
  <si>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</si>
  <si>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</si>
  <si>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</si>
  <si>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</si>
  <si>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</si>
  <si>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</si>
  <si>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</si>
  <si>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</si>
  <si>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</si>
  <si>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</si>
  <si>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</si>
  <si>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</si>
  <si>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</si>
  <si>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</si>
  <si>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</si>
  <si>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</si>
  <si>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</si>
  <si>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</si>
  <si>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</si>
  <si>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</si>
  <si>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</si>
  <si>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</si>
  <si>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</si>
  <si>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</si>
  <si>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</si>
  <si>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</si>
  <si>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</si>
  <si>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</si>
  <si>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</si>
  <si>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</si>
  <si>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</si>
  <si>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</si>
  <si>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</si>
  <si>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</si>
  <si>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</si>
  <si>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</si>
  <si>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</si>
  <si>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</si>
  <si>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</si>
  <si>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</si>
  <si>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</si>
  <si>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</si>
  <si>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</si>
  <si>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</si>
  <si>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</si>
  <si>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</si>
  <si>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</si>
  <si>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</si>
  <si>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</si>
  <si>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</si>
  <si>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</si>
  <si>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</si>
  <si>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</si>
  <si>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</si>
  <si>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</si>
  <si>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</si>
  <si>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</si>
  <si>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</si>
  <si>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</si>
  <si>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</si>
  <si>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</si>
  <si>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</si>
  <si>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</si>
  <si>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</si>
  <si>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</si>
  <si>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</si>
  <si>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</si>
  <si>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</si>
  <si>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</si>
  <si>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</si>
  <si>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</si>
  <si>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</si>
  <si>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</si>
  <si>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</si>
  <si>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</si>
  <si>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</si>
  <si>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</si>
  <si>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</si>
  <si>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</si>
  <si>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</si>
  <si>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</si>
  <si>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</si>
  <si>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</si>
  <si>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</si>
  <si>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</si>
  <si>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</si>
  <si>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</si>
  <si>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</si>
  <si>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</si>
  <si>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</si>
  <si>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</si>
  <si>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</si>
  <si>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</si>
  <si>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</si>
  <si>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</si>
  <si>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</si>
  <si>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</si>
  <si>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</si>
  <si>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</si>
  <si>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</si>
  <si>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</si>
  <si>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</si>
  <si>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</si>
  <si>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</si>
  <si>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</si>
  <si>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</si>
  <si>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</si>
  <si>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</si>
  <si>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</si>
  <si>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</si>
  <si>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</si>
  <si>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</si>
  <si>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</si>
  <si>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</si>
  <si>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</si>
  <si>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</si>
  <si>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</si>
  <si>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</si>
  <si>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</si>
  <si>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</si>
  <si>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</si>
  <si>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</si>
  <si>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</si>
  <si>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</si>
  <si>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</si>
  <si>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</si>
  <si>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</si>
  <si>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</si>
  <si>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</si>
  <si>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</si>
  <si>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</si>
  <si>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</si>
  <si>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</si>
  <si>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</si>
  <si>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</si>
  <si>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</si>
  <si>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</si>
  <si>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</si>
  <si>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</si>
  <si>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</si>
  <si>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</si>
  <si>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</si>
  <si>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</si>
  <si>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</si>
  <si>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</si>
  <si>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</si>
  <si>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</si>
  <si>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</si>
  <si>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</si>
  <si>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</si>
  <si>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</si>
  <si>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</si>
  <si>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</si>
  <si>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</si>
  <si>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</si>
  <si>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</si>
  <si>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</si>
  <si>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</si>
  <si>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</si>
  <si>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</si>
  <si>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</si>
  <si>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</si>
  <si>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</si>
  <si>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</si>
  <si>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</si>
  <si>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</si>
  <si>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</si>
  <si>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</si>
  <si>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</si>
  <si>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</si>
  <si>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</si>
  <si>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</si>
  <si>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</si>
  <si>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</si>
  <si>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</si>
  <si>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</si>
  <si>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</si>
  <si>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</si>
  <si>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</si>
  <si>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</si>
  <si>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</si>
  <si>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</si>
  <si>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</si>
  <si>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</si>
  <si>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</si>
  <si>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</si>
  <si>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</si>
  <si>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</si>
  <si>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</si>
  <si>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</si>
  <si>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</si>
  <si>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</si>
  <si>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</si>
  <si>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</si>
  <si>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</si>
  <si>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</si>
  <si>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</si>
  <si>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</si>
  <si>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</si>
  <si>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</si>
  <si>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</si>
  <si>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</si>
  <si>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</si>
  <si>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</si>
  <si>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</si>
  <si>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</si>
  <si>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</si>
  <si>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</si>
  <si>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</si>
  <si>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</si>
  <si>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</si>
  <si>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</si>
  <si>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</si>
  <si>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</si>
  <si>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</si>
  <si>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</si>
  <si>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</si>
  <si>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</si>
  <si>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</si>
  <si>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</si>
  <si>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</si>
  <si>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</si>
  <si>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</si>
  <si>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</si>
  <si>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</si>
  <si>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</si>
  <si>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</si>
  <si>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</si>
  <si>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</si>
  <si>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</si>
  <si>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</si>
  <si>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</si>
  <si>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</si>
  <si>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</si>
  <si>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</si>
  <si>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</si>
  <si>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</si>
  <si>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</si>
  <si>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</si>
  <si>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</si>
  <si>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</si>
  <si>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</si>
  <si>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</si>
  <si>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</si>
  <si>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</si>
  <si>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</si>
  <si>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</si>
  <si>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</si>
  <si>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</si>
  <si>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</si>
  <si>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</si>
  <si>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</si>
  <si>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</si>
  <si>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</si>
  <si>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</si>
  <si>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</si>
  <si>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</si>
  <si>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</si>
  <si>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</si>
  <si>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</si>
  <si>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</si>
  <si>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</si>
  <si>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</si>
  <si>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</si>
  <si>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</si>
  <si>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</si>
  <si>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</si>
  <si>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</si>
  <si>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</si>
  <si>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</si>
  <si>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</si>
  <si>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</si>
  <si>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</si>
  <si>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</si>
  <si>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</si>
  <si>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</si>
  <si>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</si>
  <si>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</si>
  <si>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</si>
  <si>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</si>
  <si>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</si>
  <si>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</si>
  <si>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</si>
  <si>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</si>
  <si>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</si>
  <si>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</si>
  <si>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</si>
  <si>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</si>
  <si>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</si>
  <si>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</si>
  <si>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</si>
  <si>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</si>
  <si>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</si>
  <si>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</si>
  <si>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</si>
  <si>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</si>
  <si>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</si>
  <si>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</si>
  <si>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</si>
  <si>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</si>
  <si>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</si>
  <si>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</si>
  <si>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</si>
  <si>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</si>
  <si>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</si>
  <si>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</si>
  <si>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</si>
  <si>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</si>
  <si>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</si>
  <si>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</si>
  <si>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</si>
  <si>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</si>
  <si>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</si>
  <si>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</si>
  <si>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</si>
  <si>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</si>
  <si>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</si>
  <si>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</si>
  <si>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</si>
  <si>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</si>
  <si>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</si>
  <si>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</si>
  <si>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</si>
  <si>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</si>
  <si>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</si>
  <si>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</si>
  <si>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</si>
  <si>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</si>
  <si>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</si>
  <si>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</si>
  <si>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</si>
  <si>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</si>
  <si>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</si>
  <si>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</si>
  <si>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</si>
  <si>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</si>
  <si>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</si>
  <si>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</si>
  <si>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</si>
  <si>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</si>
  <si>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</si>
  <si>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</si>
  <si>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</si>
  <si>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</si>
  <si>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</si>
  <si>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</si>
  <si>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</si>
  <si>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</si>
  <si>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</si>
  <si>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</si>
  <si>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</si>
  <si>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</si>
  <si>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</si>
  <si>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</si>
  <si>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</si>
  <si>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</si>
  <si>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</si>
  <si>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</si>
  <si>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</si>
  <si>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</si>
  <si>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</si>
  <si>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</si>
  <si>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</si>
  <si>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</si>
  <si>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</si>
  <si>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</si>
  <si>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</si>
  <si>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</si>
  <si>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</si>
  <si>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</si>
  <si>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</si>
  <si>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</si>
  <si>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</si>
  <si>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</si>
  <si>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</si>
  <si>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</si>
  <si>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</si>
  <si>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</si>
  <si>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</si>
  <si>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</si>
  <si>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</si>
  <si>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</si>
  <si>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</si>
  <si>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</si>
  <si>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</si>
  <si>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</si>
  <si>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</si>
  <si>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</si>
  <si>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</si>
  <si>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</si>
  <si>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</si>
  <si>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</si>
  <si>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</si>
  <si>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</si>
  <si>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</si>
  <si>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</si>
  <si>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</si>
  <si>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</si>
  <si>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</si>
  <si>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</si>
  <si>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</si>
  <si>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</si>
  <si>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</si>
  <si>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</si>
  <si>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</si>
  <si>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</si>
  <si>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</si>
  <si>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</si>
  <si>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</si>
  <si>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</si>
  <si>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</si>
  <si>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</si>
  <si>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</si>
  <si>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</si>
  <si>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</si>
  <si>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</si>
  <si>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</si>
  <si>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</si>
  <si>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</si>
  <si>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</si>
  <si>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</si>
  <si>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</si>
  <si>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</si>
  <si>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</si>
  <si>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</si>
  <si>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</si>
  <si>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</si>
  <si>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</si>
  <si>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</si>
  <si>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</si>
  <si>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</si>
  <si>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</si>
  <si>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</si>
  <si>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</si>
  <si>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</si>
  <si>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</si>
  <si>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</si>
  <si>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</si>
  <si>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</si>
  <si>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</si>
  <si>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</si>
  <si>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</si>
  <si>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</si>
  <si>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</si>
  <si>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</si>
  <si>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</si>
  <si>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</si>
  <si>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</si>
  <si>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</si>
  <si>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</si>
  <si>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</si>
  <si>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</si>
  <si>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</si>
  <si>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</si>
  <si>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</si>
  <si>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</si>
  <si>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</si>
  <si>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</si>
  <si>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</si>
  <si>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</si>
  <si>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</si>
  <si>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</si>
  <si>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</si>
  <si>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</si>
  <si>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</si>
  <si>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</si>
  <si>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</si>
  <si>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</si>
  <si>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</si>
  <si>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</si>
  <si>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</si>
  <si>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</si>
  <si>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</si>
  <si>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</si>
  <si>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</si>
  <si>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</si>
  <si>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</si>
  <si>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</si>
  <si>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</si>
  <si>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</si>
  <si>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</si>
  <si>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</si>
  <si>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</si>
  <si>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</si>
  <si>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</si>
  <si>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</si>
  <si>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</si>
  <si>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</si>
  <si>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</si>
  <si>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</si>
  <si>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</si>
  <si>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</si>
  <si>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</si>
  <si>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</si>
  <si>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</si>
  <si>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</si>
  <si>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</si>
  <si>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</si>
  <si>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</si>
  <si>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</si>
  <si>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</si>
  <si>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</si>
  <si>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</si>
  <si>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</si>
  <si>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</si>
  <si>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</si>
  <si>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</si>
  <si>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</si>
  <si>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</si>
  <si>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</si>
  <si>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</si>
  <si>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</si>
  <si>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</si>
  <si>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</si>
  <si>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</si>
  <si>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</si>
  <si>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</si>
  <si>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</si>
  <si>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</si>
  <si>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</si>
  <si>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</si>
  <si>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</si>
  <si>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</si>
  <si>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</si>
  <si>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</si>
  <si>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</si>
  <si>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</si>
  <si>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</si>
  <si>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</si>
  <si>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</si>
  <si>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</si>
  <si>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</si>
  <si>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</si>
  <si>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</si>
  <si>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</si>
  <si>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</si>
  <si>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</si>
  <si>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</si>
  <si>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</si>
  <si>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</si>
  <si>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</si>
  <si>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</si>
  <si>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</si>
  <si>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</si>
  <si>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</si>
  <si>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</si>
  <si>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</si>
  <si>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</si>
  <si>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</si>
  <si>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</si>
  <si>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</si>
  <si>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</si>
  <si>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</si>
  <si>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</si>
  <si>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</si>
  <si>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</si>
  <si>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</si>
  <si>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</si>
  <si>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</si>
  <si>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</si>
  <si>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</si>
  <si>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</si>
  <si>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</si>
  <si>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</si>
  <si>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</si>
  <si>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</si>
  <si>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</si>
  <si>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</si>
  <si>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</si>
  <si>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</si>
  <si>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</si>
  <si>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</si>
  <si>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</si>
  <si>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</si>
  <si>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</si>
  <si>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</si>
  <si>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</si>
  <si>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</si>
  <si>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</si>
  <si>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</si>
  <si>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</si>
  <si>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</si>
  <si>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</si>
  <si>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</si>
  <si>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</si>
  <si>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</si>
  <si>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</si>
  <si>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</si>
  <si>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</si>
  <si>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</si>
  <si>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</si>
  <si>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</si>
  <si>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</si>
  <si>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</si>
  <si>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</si>
  <si>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</si>
  <si>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</si>
  <si>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</si>
  <si>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</si>
  <si>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</si>
  <si>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</si>
  <si>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</si>
  <si>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</si>
  <si>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</si>
  <si>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</si>
  <si>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</si>
  <si>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</si>
  <si>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</si>
  <si>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</si>
  <si>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</si>
  <si>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</si>
  <si>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</si>
  <si>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</si>
  <si>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</si>
  <si>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</si>
  <si>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</si>
  <si>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</si>
  <si>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</si>
  <si>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</si>
  <si>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</si>
  <si>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</si>
  <si>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</si>
  <si>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</si>
  <si>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</si>
  <si>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</si>
  <si>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</si>
  <si>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</si>
  <si>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</si>
  <si>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</si>
  <si>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</si>
  <si>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</si>
  <si>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</si>
  <si>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</si>
  <si>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</si>
  <si>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</si>
  <si>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</si>
  <si>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</si>
  <si>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</si>
  <si>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</si>
  <si>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</si>
  <si>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</si>
  <si>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</si>
  <si>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</si>
  <si>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</si>
  <si>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</si>
  <si>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</si>
  <si>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</si>
  <si>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</si>
  <si>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</si>
  <si>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</si>
  <si>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</si>
  <si>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</si>
  <si>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</si>
  <si>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</si>
  <si>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</si>
  <si>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</si>
  <si>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</si>
  <si>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</si>
  <si>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</si>
  <si>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</si>
  <si>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</si>
  <si>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</si>
  <si>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</si>
  <si>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</si>
  <si>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</si>
  <si>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</si>
  <si>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</si>
  <si>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</si>
  <si>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</si>
  <si>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</si>
  <si>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</si>
  <si>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</si>
  <si>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</si>
  <si>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</si>
  <si>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</si>
  <si>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</si>
  <si>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</si>
  <si>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</si>
  <si>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</si>
  <si>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</si>
  <si>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</si>
  <si>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</si>
  <si>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</si>
  <si>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</si>
  <si>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</si>
  <si>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</si>
  <si>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</si>
  <si>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</si>
  <si>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</si>
  <si>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</si>
  <si>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</si>
  <si>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</si>
  <si>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</si>
  <si>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</si>
  <si>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</si>
  <si>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</si>
  <si>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</si>
  <si>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</si>
  <si>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</si>
  <si>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</si>
  <si>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</si>
  <si>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</si>
  <si>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</si>
  <si>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</si>
  <si>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</si>
  <si>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</si>
  <si>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</si>
  <si>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</si>
  <si>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</si>
  <si>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</si>
  <si>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</si>
  <si>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</si>
  <si>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</si>
  <si>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</si>
  <si>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</si>
  <si>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</si>
  <si>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</si>
  <si>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</si>
  <si>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</si>
  <si>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</si>
  <si>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</si>
  <si>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</si>
  <si>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</si>
  <si>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</si>
  <si>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</si>
  <si>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</si>
  <si>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</si>
  <si>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</si>
  <si>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</si>
  <si>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</si>
  <si>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</si>
  <si>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</si>
  <si>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</si>
  <si>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</si>
  <si>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</si>
  <si>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</si>
  <si>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</si>
  <si>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</si>
  <si>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</si>
  <si>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</si>
  <si>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</si>
  <si>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</si>
  <si>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</si>
  <si>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</si>
  <si>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</si>
  <si>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</si>
  <si>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</si>
  <si>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</si>
  <si>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</si>
  <si>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</si>
  <si>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</si>
  <si>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</si>
  <si>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</si>
  <si>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</si>
  <si>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</si>
  <si>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</si>
  <si>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</si>
  <si>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</si>
  <si>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</si>
  <si>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</si>
  <si>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</si>
  <si>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</si>
  <si>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</si>
  <si>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</si>
  <si>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</si>
  <si>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</si>
  <si>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</si>
  <si>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</si>
  <si>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</si>
  <si>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</si>
  <si>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</si>
  <si>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</si>
  <si>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</si>
  <si>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</si>
  <si>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</si>
  <si>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</si>
  <si>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</si>
  <si>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</si>
  <si>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</si>
  <si>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</si>
  <si>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</si>
  <si>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</si>
  <si>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</si>
  <si>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</si>
  <si>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</si>
  <si>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</si>
  <si>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</si>
  <si>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</si>
  <si>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</si>
  <si>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</si>
  <si>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</si>
  <si>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</si>
  <si>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</si>
  <si>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</si>
  <si>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</si>
  <si>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</si>
  <si>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</si>
  <si>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</si>
  <si>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</si>
  <si>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</si>
  <si>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</si>
  <si>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</si>
  <si>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</si>
  <si>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</si>
  <si>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</si>
  <si>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</si>
  <si>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</si>
  <si>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</si>
  <si>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</si>
  <si>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</si>
  <si>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</si>
  <si>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</si>
  <si>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</si>
  <si>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</si>
  <si>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</si>
  <si>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</si>
  <si>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</si>
  <si>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</si>
  <si>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</si>
  <si>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</si>
  <si>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</si>
  <si>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</si>
  <si>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</si>
  <si>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</si>
  <si>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</si>
  <si>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</si>
  <si>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</si>
  <si>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</si>
  <si>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</si>
  <si>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</si>
  <si>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</si>
  <si>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</si>
  <si>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</si>
  <si>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</si>
  <si>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</si>
  <si>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</si>
  <si>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</si>
  <si>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</si>
  <si>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</si>
  <si>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</si>
  <si>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</si>
  <si>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</si>
  <si>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</si>
  <si>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</si>
  <si>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</si>
  <si>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</si>
  <si>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</si>
  <si>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</si>
  <si>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</si>
  <si>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</si>
  <si>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</si>
  <si>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</si>
  <si>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</si>
  <si>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</si>
  <si>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</si>
  <si>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</si>
  <si>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</si>
  <si>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</si>
  <si>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</si>
  <si>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</si>
  <si>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</si>
  <si>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</si>
  <si>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</si>
  <si>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</si>
  <si>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</si>
  <si>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</si>
  <si>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</si>
  <si>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</si>
  <si>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</si>
  <si>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</si>
  <si>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</si>
  <si>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</si>
  <si>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</si>
  <si>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</si>
  <si>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</si>
  <si>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</si>
  <si>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</si>
  <si>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</si>
  <si>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</si>
  <si>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</si>
  <si>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</si>
  <si>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</si>
  <si>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</si>
  <si>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</si>
  <si>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</si>
  <si>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</si>
  <si>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</si>
  <si>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</si>
  <si>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</si>
  <si>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</si>
  <si>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</si>
  <si>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</si>
  <si>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</si>
  <si>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</si>
  <si>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</si>
  <si>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</si>
  <si>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</si>
  <si>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</si>
  <si>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</si>
  <si>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</si>
  <si>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</si>
  <si>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</si>
  <si>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</si>
  <si>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</si>
  <si>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</si>
  <si>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</si>
  <si>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</si>
  <si>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</si>
  <si>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</si>
  <si>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</si>
  <si>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</si>
  <si>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</si>
  <si>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</si>
  <si>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</si>
  <si>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</si>
  <si>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</si>
  <si>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</si>
  <si>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</si>
  <si>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</si>
  <si>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</si>
  <si>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</si>
  <si>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</si>
  <si>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</si>
  <si>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</si>
  <si>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</si>
  <si>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</si>
  <si>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</si>
  <si>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</si>
  <si>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</si>
  <si>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</si>
  <si>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</si>
  <si>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</si>
  <si>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</si>
  <si>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</si>
  <si>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</si>
  <si>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</si>
  <si>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</si>
  <si>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</si>
  <si>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</si>
  <si>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</si>
  <si>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</si>
  <si>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</si>
  <si>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</si>
  <si>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</si>
  <si>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</si>
  <si>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</si>
  <si>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</si>
  <si>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</si>
  <si>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</si>
  <si>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</si>
  <si>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</si>
  <si>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</si>
  <si>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</si>
  <si>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</si>
  <si>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</si>
  <si>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</si>
  <si>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</si>
  <si>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</si>
  <si>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</si>
  <si>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</si>
  <si>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</si>
  <si>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</si>
  <si>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</si>
  <si>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</si>
  <si>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</si>
  <si>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</si>
  <si>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</si>
  <si>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</si>
  <si>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</si>
  <si>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</si>
  <si>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</si>
  <si>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</si>
  <si>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</si>
  <si>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</si>
  <si>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</si>
  <si>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</si>
  <si>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</si>
  <si>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</si>
  <si>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</si>
  <si>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</si>
  <si>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</si>
  <si>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</si>
  <si>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</si>
  <si>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</si>
  <si>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</si>
  <si>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</si>
  <si>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</si>
  <si>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</si>
  <si>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</si>
  <si>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</si>
  <si>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</si>
  <si>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</si>
  <si>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</si>
  <si>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</si>
  <si>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</si>
  <si>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</si>
  <si>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</si>
  <si>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</si>
  <si>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</si>
  <si>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</si>
  <si>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</si>
  <si>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</si>
  <si>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</si>
  <si>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</si>
  <si>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</si>
  <si>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</si>
  <si>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</si>
  <si>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</si>
  <si>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</si>
  <si>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</si>
  <si>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</si>
  <si>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</si>
  <si>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</si>
  <si>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</si>
  <si>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</si>
  <si>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</si>
  <si>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</si>
  <si>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</si>
  <si>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</si>
  <si>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</si>
  <si>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</si>
  <si>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</si>
  <si>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</si>
  <si>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</si>
  <si>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</si>
  <si>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</si>
  <si>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</si>
  <si>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</si>
  <si>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</si>
  <si>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</si>
  <si>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</si>
  <si>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</si>
  <si>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</si>
  <si>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</si>
  <si>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</si>
  <si>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</si>
  <si>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</si>
  <si>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</si>
  <si>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</si>
  <si>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</si>
  <si>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</si>
  <si>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</si>
  <si>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</si>
  <si>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</si>
  <si>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</si>
  <si>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</si>
  <si>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</si>
  <si>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</si>
  <si>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</si>
  <si>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</si>
  <si>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</si>
  <si>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</si>
  <si>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</si>
  <si>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</si>
  <si>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</si>
  <si>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</si>
  <si>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</si>
  <si>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</si>
  <si>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</si>
  <si>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</si>
  <si>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</si>
  <si>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</si>
  <si>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</si>
  <si>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</si>
  <si>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</si>
  <si>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</si>
  <si>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</si>
  <si>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</si>
  <si>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</si>
  <si>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</si>
  <si>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</si>
  <si>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</si>
  <si>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</si>
  <si>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</si>
  <si>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</si>
  <si>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</si>
  <si>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</si>
  <si>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</si>
  <si>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</si>
  <si>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</si>
  <si>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</si>
  <si>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</si>
  <si>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</si>
  <si>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</si>
  <si>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</si>
  <si>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</si>
  <si>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</si>
  <si>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</si>
  <si>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</si>
  <si>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</si>
  <si>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</si>
  <si>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</si>
  <si>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</si>
  <si>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</si>
  <si>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</si>
  <si>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</si>
  <si>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</si>
  <si>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</si>
  <si>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</si>
  <si>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</si>
  <si>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</si>
  <si>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</si>
  <si>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</si>
  <si>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</si>
  <si>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</si>
  <si>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</si>
  <si>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</si>
  <si>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</si>
  <si>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</si>
  <si>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</si>
  <si>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</si>
  <si>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</si>
  <si>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</si>
  <si>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</si>
  <si>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</si>
  <si>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</si>
  <si>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</si>
  <si>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</si>
  <si>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</si>
  <si>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</si>
  <si>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</si>
  <si>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</si>
  <si>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</si>
  <si>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</si>
  <si>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</si>
  <si>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</si>
  <si>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</si>
  <si>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</si>
  <si>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</si>
  <si>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</si>
  <si>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</si>
  <si>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</si>
  <si>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</si>
  <si>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</si>
  <si>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</si>
  <si>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</si>
  <si>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</si>
  <si>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</si>
  <si>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</si>
  <si>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</si>
  <si>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</si>
  <si>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</si>
  <si>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</si>
  <si>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</si>
  <si>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</si>
  <si>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</si>
  <si>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</si>
  <si>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</si>
  <si>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</si>
  <si>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</si>
  <si>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</si>
  <si>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</si>
  <si>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</si>
  <si>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</si>
  <si>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</si>
  <si>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</si>
  <si>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</si>
  <si>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</si>
  <si>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</si>
  <si>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</si>
  <si>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</si>
  <si>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</si>
  <si>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</si>
  <si>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</si>
  <si>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</si>
  <si>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</si>
  <si>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</si>
  <si>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</si>
  <si>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</si>
  <si>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</si>
  <si>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</si>
  <si>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</si>
  <si>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</si>
  <si>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</si>
  <si>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</si>
  <si>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</si>
  <si>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</si>
  <si>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</si>
  <si>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</si>
  <si>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</si>
  <si>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</si>
  <si>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</si>
  <si>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</si>
  <si>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</si>
  <si>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</si>
  <si>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</si>
  <si>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</si>
  <si>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</si>
  <si>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</si>
  <si>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</si>
  <si>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</si>
  <si>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</si>
  <si>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</si>
  <si>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</si>
  <si>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</si>
  <si>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</si>
  <si>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</si>
  <si>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</si>
  <si>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</si>
  <si>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</si>
  <si>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</si>
  <si>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</si>
  <si>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</si>
  <si>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</si>
  <si>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</si>
  <si>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</si>
  <si>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</si>
  <si>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</si>
  <si>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</si>
  <si>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</si>
  <si>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</si>
  <si>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</si>
  <si>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</si>
  <si>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</si>
  <si>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</si>
  <si>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</si>
  <si>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</si>
  <si>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</si>
  <si>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</si>
  <si>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</si>
  <si>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</si>
  <si>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</si>
  <si>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</si>
  <si>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</si>
  <si>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</si>
  <si>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</si>
  <si>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</si>
  <si>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</si>
  <si>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</si>
  <si>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</si>
  <si>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</si>
  <si>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</si>
  <si>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</si>
  <si>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</si>
  <si>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</si>
  <si>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</si>
  <si>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</si>
  <si>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</si>
  <si>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</si>
  <si>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</si>
  <si>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</si>
  <si>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</si>
  <si>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</si>
  <si>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</si>
  <si>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</si>
  <si>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</si>
  <si>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</si>
  <si>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</si>
  <si>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</si>
  <si>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</si>
  <si>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</si>
  <si>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</si>
  <si>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</si>
  <si>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</si>
  <si>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</si>
  <si>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</si>
  <si>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</si>
  <si>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</si>
  <si>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</si>
  <si>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</si>
  <si>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</si>
  <si>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</si>
  <si>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</si>
  <si>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</si>
  <si>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</si>
  <si>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</si>
  <si>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</si>
  <si>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</si>
  <si>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</si>
  <si>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</si>
  <si>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</si>
  <si>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</si>
  <si>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</si>
  <si>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</si>
  <si>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</si>
  <si>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</si>
  <si>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</si>
  <si>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</si>
  <si>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</si>
  <si>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</si>
  <si>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</si>
  <si>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</si>
  <si>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</si>
  <si>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</si>
  <si>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</si>
  <si>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</si>
  <si>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</si>
  <si>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</si>
  <si>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</si>
  <si>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</si>
  <si>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</si>
  <si>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</si>
  <si>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</si>
  <si>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</si>
  <si>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</si>
  <si>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</si>
  <si>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</si>
  <si>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</si>
  <si>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</si>
  <si>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</si>
  <si>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</si>
  <si>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</si>
  <si>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</si>
  <si>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</si>
  <si>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</si>
  <si>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</si>
  <si>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</si>
  <si>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</si>
  <si>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</si>
  <si>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</si>
  <si>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</si>
  <si>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</si>
  <si>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</si>
  <si>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</si>
  <si>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</si>
  <si>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</si>
  <si>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</si>
  <si>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</si>
  <si>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</si>
  <si>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</si>
  <si>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</si>
  <si>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</si>
  <si>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</si>
  <si>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</si>
  <si>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</si>
  <si>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</si>
  <si>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</si>
  <si>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</si>
  <si>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</si>
  <si>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</si>
  <si>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</si>
  <si>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</si>
  <si>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</si>
  <si>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</si>
  <si>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</si>
  <si>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</si>
  <si>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</si>
  <si>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</si>
  <si>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</si>
  <si>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</si>
  <si>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</si>
  <si>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</si>
  <si>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</si>
  <si>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</si>
  <si>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</si>
  <si>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</si>
  <si>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</si>
  <si>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</si>
  <si>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</si>
  <si>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</si>
  <si>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</si>
  <si>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</si>
  <si>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</si>
  <si>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</si>
  <si>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</si>
  <si>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</si>
  <si>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</si>
  <si>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</si>
  <si>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</si>
  <si>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</si>
  <si>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</si>
  <si>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</si>
  <si>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</si>
  <si>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</si>
  <si>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</si>
  <si>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</si>
  <si>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</si>
  <si>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</si>
  <si>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</si>
  <si>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</si>
  <si>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</si>
  <si>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</si>
  <si>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</si>
  <si>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</si>
  <si>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</si>
  <si>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</si>
  <si>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</si>
  <si>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</si>
  <si>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</si>
  <si>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</si>
  <si>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</si>
  <si>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</si>
  <si>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</si>
  <si>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</si>
  <si>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</si>
  <si>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</si>
  <si>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</si>
  <si>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</si>
  <si>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</si>
  <si>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</si>
  <si>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</si>
  <si>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</si>
  <si>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</si>
  <si>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</si>
  <si>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</si>
  <si>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</si>
  <si>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</si>
  <si>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</si>
  <si>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</si>
  <si>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</si>
  <si>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</si>
  <si>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</si>
  <si>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</si>
  <si>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</si>
  <si>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</si>
  <si>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</si>
  <si>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</si>
  <si>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</si>
  <si>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</si>
  <si>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</si>
  <si>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</si>
  <si>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</si>
  <si>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</si>
  <si>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</si>
  <si>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</si>
  <si>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</si>
  <si>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</si>
  <si>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</si>
  <si>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</si>
  <si>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</si>
  <si>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</si>
  <si>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</si>
  <si>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</si>
  <si>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</si>
  <si>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</si>
  <si>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</si>
  <si>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</si>
  <si>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</si>
  <si>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</si>
  <si>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</si>
  <si>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</si>
  <si>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</si>
  <si>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</si>
  <si>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</si>
  <si>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</si>
  <si>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</si>
  <si>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</si>
  <si>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</si>
  <si>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</si>
  <si>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</si>
  <si>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</si>
  <si>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</si>
  <si>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</si>
  <si>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</si>
  <si>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</si>
  <si>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</si>
  <si>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</si>
  <si>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</si>
  <si>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</si>
  <si>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</si>
  <si>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</si>
  <si>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</si>
  <si>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</si>
  <si>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</si>
  <si>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</si>
  <si>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</si>
  <si>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</si>
  <si>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</si>
  <si>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</si>
  <si>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</si>
  <si>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</si>
  <si>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</si>
  <si>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</si>
  <si>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</si>
  <si>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</si>
  <si>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</si>
  <si>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</si>
  <si>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</si>
  <si>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</si>
  <si>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</si>
  <si>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</si>
  <si>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</si>
  <si>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</si>
  <si>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</si>
  <si>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</si>
  <si>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</si>
  <si>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</si>
  <si>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</si>
  <si>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</si>
  <si>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</si>
  <si>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</si>
  <si>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</si>
  <si>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</si>
  <si>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</si>
  <si>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</si>
  <si>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</si>
  <si>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</si>
  <si>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</si>
  <si>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</si>
  <si>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</si>
  <si>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</si>
  <si>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</si>
  <si>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</si>
  <si>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</si>
  <si>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</si>
  <si>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</si>
  <si>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</si>
  <si>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</si>
  <si>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</si>
  <si>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</si>
  <si>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</si>
  <si>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</si>
  <si>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</si>
  <si>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</si>
  <si>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</si>
  <si>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</si>
  <si>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</si>
  <si>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</si>
  <si>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</si>
  <si>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</si>
  <si>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</si>
  <si>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</si>
  <si>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</si>
  <si>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</si>
  <si>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</si>
  <si>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</si>
  <si>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</si>
  <si>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</si>
  <si>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</si>
  <si>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</si>
  <si>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</si>
  <si>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</si>
  <si>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</si>
  <si>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</si>
  <si>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</si>
  <si>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</si>
  <si>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</si>
  <si>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</si>
  <si>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</si>
  <si>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</si>
  <si>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</si>
  <si>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</si>
  <si>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</si>
  <si>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</si>
  <si>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</si>
  <si>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</si>
  <si>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</si>
  <si>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</si>
  <si>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</si>
  <si>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</si>
  <si>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</si>
  <si>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</si>
  <si>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</si>
  <si>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</si>
  <si>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</si>
  <si>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</si>
  <si>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</si>
  <si>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</si>
  <si>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</si>
  <si>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</si>
  <si>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</si>
  <si>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</si>
  <si>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</si>
  <si>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</si>
  <si>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</si>
  <si>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</si>
  <si>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</si>
  <si>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</si>
  <si>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</si>
  <si>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</si>
  <si>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</si>
  <si>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</si>
  <si>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</si>
  <si>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</si>
  <si>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</si>
  <si>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</si>
  <si>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</si>
  <si>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</si>
  <si>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</si>
  <si>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</si>
  <si>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</si>
  <si>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</si>
  <si>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</si>
  <si>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</si>
  <si>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</si>
  <si>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</si>
  <si>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</si>
  <si>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</si>
  <si>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</si>
  <si>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</si>
  <si>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</si>
  <si>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</si>
  <si>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</si>
  <si>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</si>
  <si>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</si>
  <si>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</si>
  <si>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</si>
  <si>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</si>
  <si>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</si>
  <si>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</si>
  <si>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</si>
  <si>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</si>
  <si>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</si>
  <si>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</si>
  <si>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</si>
  <si>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</si>
  <si>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</si>
  <si>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</si>
  <si>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</si>
  <si>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</si>
  <si>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</si>
  <si>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</si>
  <si>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</si>
  <si>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</si>
  <si>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</si>
  <si>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</si>
  <si>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</si>
  <si>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</si>
  <si>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</si>
  <si>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</si>
  <si>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</si>
  <si>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</si>
  <si>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</si>
  <si>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</si>
  <si>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</si>
  <si>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</si>
  <si>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</si>
  <si>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</si>
  <si>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</si>
  <si>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</si>
  <si>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</si>
  <si>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</si>
  <si>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</si>
  <si>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</si>
  <si>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</si>
  <si>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</si>
  <si>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</si>
  <si>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</si>
  <si>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</si>
  <si>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</si>
  <si>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</si>
  <si>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</si>
  <si>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</si>
  <si>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</si>
  <si>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</si>
  <si>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</si>
  <si>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</si>
  <si>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</si>
  <si>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</si>
  <si>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</si>
  <si>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</si>
  <si>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</si>
  <si>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</si>
  <si>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</si>
  <si>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</si>
  <si>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</si>
  <si>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</si>
  <si>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</si>
  <si>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</si>
  <si>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</si>
  <si>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</si>
  <si>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</si>
  <si>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</si>
  <si>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</si>
  <si>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</si>
  <si>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</si>
  <si>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</si>
  <si>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</si>
  <si>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</si>
  <si>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</si>
  <si>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</si>
  <si>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</si>
  <si>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</si>
  <si>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</si>
  <si>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</si>
  <si>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</si>
  <si>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</si>
  <si>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</si>
  <si>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</si>
  <si>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</si>
  <si>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</si>
  <si>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</si>
  <si>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</si>
  <si>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</si>
  <si>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</si>
  <si>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</si>
  <si>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</si>
  <si>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</si>
  <si>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</si>
  <si>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</si>
  <si>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</si>
  <si>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</si>
  <si>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</si>
  <si>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</si>
  <si>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</si>
  <si>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</si>
  <si>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</si>
  <si>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</si>
  <si>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</si>
  <si>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</si>
  <si>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</si>
  <si>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</si>
  <si>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</si>
  <si>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</si>
  <si>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</si>
  <si>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</si>
  <si>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</si>
  <si>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</si>
  <si>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</si>
  <si>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</si>
  <si>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</si>
  <si>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</si>
  <si>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</si>
  <si>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</si>
  <si>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</si>
  <si>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</si>
  <si>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</si>
  <si>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</si>
  <si>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</si>
  <si>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</si>
  <si>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</si>
  <si>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</si>
  <si>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</si>
  <si>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</si>
  <si>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</si>
  <si>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</si>
  <si>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</si>
  <si>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</si>
  <si>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</si>
  <si>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</si>
  <si>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</si>
  <si>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</si>
  <si>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</si>
  <si>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</si>
  <si>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</si>
  <si>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</si>
  <si>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</si>
  <si>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</si>
  <si>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</si>
  <si>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</si>
  <si>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</si>
  <si>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</si>
  <si>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</si>
  <si>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</si>
  <si>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</si>
  <si>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</si>
  <si>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</si>
  <si>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</si>
  <si>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</si>
  <si>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</si>
  <si>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</si>
  <si>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</si>
  <si>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</si>
  <si>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</si>
  <si>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</si>
  <si>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</si>
  <si>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</si>
  <si>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</si>
  <si>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</si>
  <si>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</si>
  <si>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</si>
  <si>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</si>
  <si>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</si>
  <si>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</si>
  <si>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</si>
  <si>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</si>
  <si>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</si>
  <si>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</si>
  <si>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</si>
  <si>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</si>
  <si>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</si>
  <si>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</si>
  <si>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</si>
  <si>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</si>
  <si>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</si>
  <si>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</si>
  <si>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</si>
  <si>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</si>
  <si>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</si>
  <si>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</si>
  <si>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</si>
  <si>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</si>
  <si>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</si>
  <si>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</si>
  <si>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</si>
  <si>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</si>
  <si>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</si>
  <si>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</si>
  <si>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</si>
  <si>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</si>
  <si>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</si>
  <si>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</si>
  <si>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</si>
  <si>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</si>
  <si>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</si>
  <si>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</si>
  <si>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</si>
  <si>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</si>
  <si>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</si>
  <si>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</si>
  <si>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</si>
  <si>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</si>
  <si>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</si>
  <si>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</si>
  <si>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</si>
  <si>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</si>
  <si>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</si>
  <si>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</si>
  <si>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</si>
  <si>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</si>
  <si>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</si>
  <si>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</si>
  <si>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</si>
  <si>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</si>
  <si>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</si>
  <si>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</si>
  <si>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</si>
  <si>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</si>
  <si>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</si>
  <si>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</si>
  <si>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</si>
  <si>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</si>
  <si>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</si>
  <si>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</si>
  <si>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</si>
  <si>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</si>
  <si>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</si>
  <si>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</si>
  <si>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</si>
  <si>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</si>
  <si>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</si>
  <si>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</si>
  <si>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</si>
  <si>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</si>
  <si>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</si>
  <si>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</si>
  <si>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</si>
  <si>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</si>
  <si>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</si>
  <si>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</si>
  <si>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</si>
  <si>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</si>
  <si>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</si>
  <si>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</si>
  <si>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</si>
  <si>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</si>
  <si>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</si>
  <si>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</si>
  <si>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</si>
  <si>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</si>
  <si>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</si>
  <si>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</si>
  <si>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</si>
  <si>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</si>
  <si>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</si>
  <si>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</si>
  <si>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</si>
  <si>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</si>
  <si>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</si>
  <si>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</si>
  <si>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</si>
  <si>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</si>
  <si>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</si>
  <si>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</si>
  <si>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</si>
  <si>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</si>
  <si>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</si>
  <si>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</si>
  <si>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</si>
  <si>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</si>
  <si>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</si>
  <si>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</si>
  <si>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</si>
  <si>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</si>
  <si>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</si>
  <si>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</si>
  <si>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</si>
  <si>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</si>
  <si>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</si>
  <si>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</si>
  <si>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</si>
  <si>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</si>
  <si>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</si>
  <si>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</si>
  <si>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</si>
  <si>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</si>
  <si>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</si>
  <si>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</si>
  <si>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</si>
  <si>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</si>
  <si>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</si>
  <si>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</si>
  <si>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</si>
  <si>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</si>
  <si>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</si>
  <si>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</si>
  <si>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</si>
  <si>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</si>
  <si>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</si>
  <si>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</si>
  <si>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</si>
  <si>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</si>
  <si>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</si>
  <si>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</si>
  <si>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</si>
  <si>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</si>
  <si>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</si>
  <si>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</si>
  <si>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</si>
  <si>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</si>
  <si>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</si>
  <si>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</si>
  <si>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</si>
  <si>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</si>
  <si>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</si>
  <si>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</si>
  <si>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</si>
  <si>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</si>
  <si>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</si>
  <si>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</si>
  <si>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</si>
  <si>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</si>
  <si>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</si>
  <si>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</si>
  <si>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</si>
  <si>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</si>
  <si>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</si>
  <si>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</si>
  <si>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</si>
  <si>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</si>
  <si>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</si>
  <si>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</si>
  <si>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</si>
  <si>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</si>
  <si>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</si>
  <si>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</si>
  <si>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</si>
  <si>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</si>
  <si>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</si>
  <si>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</si>
  <si>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</si>
  <si>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</si>
  <si>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</si>
  <si>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</si>
  <si>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</si>
  <si>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</si>
  <si>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</si>
  <si>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</si>
  <si>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</si>
  <si>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</si>
  <si>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</si>
  <si>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</si>
  <si>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</si>
  <si>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</si>
  <si>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</si>
  <si>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</si>
  <si>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</si>
  <si>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</si>
  <si>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</si>
  <si>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</si>
  <si>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</si>
  <si>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</si>
  <si>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</si>
  <si>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</si>
  <si>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</si>
  <si>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</si>
  <si>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</si>
  <si>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</si>
  <si>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</si>
  <si>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</si>
  <si>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</si>
  <si>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</si>
  <si>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</si>
  <si>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</si>
  <si>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</si>
  <si>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</si>
  <si>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</si>
  <si>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</si>
  <si>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</si>
  <si>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</si>
  <si>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</si>
  <si>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</si>
  <si>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</si>
  <si>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</si>
  <si>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</si>
  <si>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</si>
  <si>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</si>
  <si>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</si>
  <si>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</si>
  <si>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</si>
  <si>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</si>
  <si>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</si>
  <si>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</si>
  <si>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</si>
  <si>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</si>
  <si>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</si>
  <si>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</si>
  <si>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</si>
  <si>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</si>
  <si>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</si>
  <si>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</si>
  <si>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</si>
  <si>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</si>
  <si>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</si>
  <si>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</si>
  <si>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</si>
  <si>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</si>
  <si>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</si>
  <si>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</si>
  <si>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</si>
  <si>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</si>
  <si>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</si>
  <si>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</si>
  <si>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</si>
  <si>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</si>
  <si>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</si>
  <si>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</si>
  <si>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</si>
  <si>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</si>
  <si>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</si>
  <si>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</si>
  <si>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</si>
  <si>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</si>
  <si>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</si>
  <si>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</si>
  <si>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</si>
  <si>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</si>
  <si>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</si>
  <si>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</si>
  <si>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</si>
  <si>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</si>
  <si>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</si>
  <si>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</si>
  <si>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</si>
  <si>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</si>
  <si>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</si>
  <si>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</si>
  <si>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</si>
  <si>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</si>
  <si>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</si>
  <si>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</si>
  <si>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</si>
  <si>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</si>
  <si>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</si>
  <si>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</si>
  <si>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</si>
  <si>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</si>
  <si>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</si>
  <si>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</si>
  <si>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</si>
  <si>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</si>
  <si>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</si>
  <si>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</si>
  <si>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</si>
  <si>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</si>
  <si>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</si>
  <si>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</si>
  <si>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</si>
  <si>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</si>
  <si>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</si>
  <si>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</si>
  <si>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</si>
  <si>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</si>
  <si>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</si>
  <si>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</si>
  <si>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</si>
  <si>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</si>
  <si>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</si>
  <si>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</si>
  <si>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</si>
  <si>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</si>
  <si>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</si>
  <si>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</si>
  <si>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</si>
  <si>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</si>
  <si>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</si>
  <si>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</si>
  <si>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</si>
  <si>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</si>
  <si>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</si>
  <si>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</si>
  <si>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</si>
  <si>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</si>
  <si>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</si>
  <si>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</si>
  <si>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</si>
  <si>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</si>
  <si>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</si>
  <si>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</si>
  <si>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</si>
  <si>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</si>
  <si>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</si>
  <si>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</si>
  <si>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</si>
  <si>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</si>
  <si>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</si>
  <si>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</si>
  <si>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</si>
  <si>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</si>
  <si>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</si>
  <si>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</si>
  <si>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</si>
  <si>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</si>
  <si>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</si>
  <si>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</si>
  <si>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</si>
  <si>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</si>
  <si>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</si>
  <si>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</si>
  <si>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</si>
  <si>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</si>
  <si>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</si>
  <si>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</si>
  <si>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</si>
  <si>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</si>
  <si>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</si>
  <si>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</si>
  <si>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</si>
  <si>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</si>
  <si>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</si>
  <si>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</si>
  <si>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</si>
  <si>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</si>
  <si>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</si>
  <si>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</si>
  <si>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</si>
  <si>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</si>
  <si>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</si>
  <si>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</si>
  <si>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</si>
  <si>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</si>
  <si>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</si>
  <si>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</si>
  <si>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</si>
  <si>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</si>
  <si>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</si>
  <si>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</si>
  <si>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</si>
  <si>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</si>
  <si>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</si>
  <si>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</si>
  <si>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</si>
  <si>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</si>
  <si>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</si>
  <si>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</si>
  <si>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</si>
  <si>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</si>
  <si>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</si>
  <si>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</si>
  <si>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</si>
  <si>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</si>
  <si>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</si>
  <si>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</si>
  <si>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</si>
  <si>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</si>
  <si>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</si>
  <si>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</si>
  <si>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</si>
  <si>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</si>
  <si>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</si>
  <si>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</si>
  <si>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</si>
  <si>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</si>
  <si>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</si>
  <si>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</si>
  <si>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</si>
  <si>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</si>
  <si>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</si>
  <si>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</si>
  <si>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</si>
  <si>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</si>
  <si>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</si>
  <si>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</si>
  <si>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</si>
  <si>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</si>
  <si>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</si>
  <si>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</si>
  <si>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</si>
  <si>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</si>
  <si>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</si>
  <si>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</si>
  <si>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</si>
  <si>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</si>
  <si>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</si>
  <si>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</si>
  <si>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</si>
  <si>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</si>
  <si>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</si>
  <si>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</si>
  <si>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</si>
  <si>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</si>
  <si>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</si>
  <si>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</si>
  <si>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</si>
  <si>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</si>
  <si>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</si>
  <si>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</si>
  <si>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</si>
  <si>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</si>
  <si>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</si>
  <si>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</si>
  <si>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</si>
  <si>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</si>
  <si>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</si>
  <si>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</si>
  <si>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</si>
  <si>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</si>
  <si>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</si>
  <si>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</si>
  <si>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</si>
  <si>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</si>
  <si>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</si>
  <si>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</si>
  <si>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</si>
  <si>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</si>
  <si>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</si>
  <si>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</si>
  <si>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</si>
  <si>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</si>
  <si>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</si>
  <si>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</si>
  <si>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</si>
  <si>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</si>
  <si>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</si>
  <si>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</si>
  <si>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</si>
  <si>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</si>
  <si>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</si>
  <si>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</si>
  <si>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</si>
  <si>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</si>
  <si>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</si>
  <si>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</si>
  <si>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</si>
  <si>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</si>
  <si>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</si>
  <si>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</si>
  <si>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</si>
  <si>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</si>
  <si>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</si>
  <si>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</si>
  <si>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</si>
  <si>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</si>
  <si>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</si>
  <si>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</si>
  <si>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</si>
  <si>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</si>
  <si>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</si>
  <si>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</si>
  <si>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</si>
  <si>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</si>
  <si>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</si>
  <si>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</si>
  <si>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</si>
  <si>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</si>
  <si>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</si>
  <si>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</si>
  <si>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</si>
  <si>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</si>
  <si>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</si>
  <si>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</si>
  <si>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</si>
  <si>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</si>
  <si>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</si>
  <si>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</si>
  <si>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</si>
  <si>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</si>
  <si>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</si>
  <si>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</si>
  <si>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</si>
  <si>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</si>
  <si>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</si>
  <si>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</si>
  <si>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</si>
  <si>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</si>
  <si>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</si>
  <si>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</si>
  <si>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</si>
  <si>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</si>
  <si>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</si>
  <si>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</si>
  <si>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</si>
  <si>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</si>
  <si>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</si>
  <si>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</si>
  <si>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</si>
  <si>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</si>
  <si>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</si>
  <si>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</si>
  <si>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</si>
  <si>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</si>
  <si>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</si>
  <si>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</si>
  <si>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</si>
  <si>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</si>
  <si>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</si>
  <si>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</si>
  <si>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</si>
  <si>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</si>
  <si>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</si>
  <si>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</si>
  <si>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</si>
  <si>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</si>
  <si>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</si>
  <si>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</si>
  <si>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</si>
  <si>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</si>
  <si>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</si>
  <si>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</si>
  <si>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</si>
  <si>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</si>
  <si>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</si>
  <si>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</si>
  <si>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</si>
  <si>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</si>
  <si>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</si>
  <si>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</si>
  <si>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</si>
  <si>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</si>
  <si>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</si>
  <si>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</si>
  <si>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</si>
  <si>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</si>
  <si>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</si>
  <si>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</si>
  <si>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</si>
  <si>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</si>
  <si>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</si>
  <si>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</si>
  <si>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</si>
  <si>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</si>
  <si>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</si>
  <si>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</si>
  <si>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</si>
  <si>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</si>
  <si>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</si>
  <si>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</si>
  <si>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</si>
  <si>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</si>
  <si>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</si>
  <si>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</si>
  <si>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</si>
  <si>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</si>
  <si>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</si>
  <si>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</si>
  <si>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</si>
  <si>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</si>
  <si>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</si>
  <si>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</si>
  <si>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</si>
  <si>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</si>
  <si>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</si>
  <si>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</si>
  <si>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</si>
  <si>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</si>
  <si>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</si>
  <si>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</si>
  <si>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</si>
  <si>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</si>
  <si>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</si>
  <si>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</si>
  <si>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</si>
  <si>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</si>
  <si>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</si>
  <si>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</si>
  <si>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</si>
  <si>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</si>
  <si>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</si>
  <si>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</si>
  <si>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</si>
  <si>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</si>
  <si>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</si>
  <si>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</si>
  <si>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</si>
  <si>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</si>
  <si>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</si>
  <si>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</si>
  <si>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</si>
  <si>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</si>
  <si>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</si>
  <si>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</si>
  <si>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</si>
  <si>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</si>
  <si>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</si>
  <si>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</si>
  <si>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</si>
  <si>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</si>
  <si>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</si>
  <si>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</si>
  <si>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</si>
  <si>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</si>
  <si>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</si>
  <si>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</si>
  <si>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</si>
  <si>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</si>
  <si>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</si>
  <si>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</si>
  <si>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</si>
  <si>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</si>
  <si>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</si>
  <si>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</si>
  <si>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</si>
  <si>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</si>
  <si>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</si>
  <si>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</si>
  <si>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</si>
  <si>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</si>
  <si>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</si>
  <si>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</si>
  <si>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</si>
  <si>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</si>
  <si>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</si>
  <si>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</si>
  <si>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</si>
  <si>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</si>
  <si>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</si>
  <si>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</si>
  <si>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</si>
  <si>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</si>
  <si>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</si>
  <si>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</si>
  <si>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</si>
  <si>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</si>
  <si>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</si>
  <si>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</si>
  <si>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</si>
  <si>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</si>
  <si>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</si>
  <si>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</si>
  <si>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</si>
  <si>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</si>
  <si>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</si>
  <si>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</si>
  <si>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</si>
  <si>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</si>
  <si>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</si>
  <si>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</si>
  <si>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</si>
  <si>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</si>
  <si>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</si>
  <si>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</si>
  <si>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</si>
  <si>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</si>
  <si>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</si>
  <si>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</si>
  <si>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</si>
  <si>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</si>
  <si>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</si>
  <si>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</si>
  <si>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</si>
  <si>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</si>
  <si>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</si>
  <si>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</si>
  <si>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</si>
  <si>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</si>
  <si>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</si>
  <si>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</si>
  <si>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</si>
  <si>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</si>
  <si>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</si>
  <si>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</si>
  <si>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</si>
  <si>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</si>
  <si>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</si>
  <si>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</si>
  <si>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</si>
  <si>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</si>
  <si>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</si>
  <si>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</si>
  <si>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</si>
  <si>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</si>
  <si>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</si>
  <si>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</si>
  <si>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</si>
  <si>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</si>
  <si>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</si>
  <si>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</si>
  <si>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</si>
  <si>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</si>
  <si>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</si>
  <si>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</si>
  <si>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</si>
  <si>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</si>
  <si>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</si>
  <si>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</si>
  <si>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</si>
  <si>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</si>
  <si>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</si>
  <si>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</si>
  <si>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</si>
  <si>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</si>
  <si>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</si>
  <si>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</si>
  <si>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</si>
  <si>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</si>
  <si>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</si>
  <si>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</si>
  <si>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</si>
  <si>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</si>
  <si>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</si>
  <si>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</si>
  <si>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</si>
  <si>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</si>
  <si>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</si>
  <si>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</si>
  <si>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</si>
  <si>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</si>
  <si>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</si>
  <si>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</si>
  <si>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</si>
  <si>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</si>
  <si>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</si>
  <si>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</si>
  <si>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</si>
  <si>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</si>
  <si>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</si>
  <si>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</si>
  <si>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</si>
  <si>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</si>
  <si>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</si>
  <si>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</si>
  <si>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</si>
  <si>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</si>
  <si>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</si>
  <si>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</si>
  <si>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</si>
  <si>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</si>
  <si>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</si>
  <si>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</si>
  <si>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</si>
  <si>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</si>
  <si>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</si>
  <si>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</si>
  <si>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</si>
  <si>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</si>
  <si>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</si>
  <si>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</si>
  <si>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</si>
  <si>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</si>
  <si>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</si>
  <si>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</si>
  <si>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</si>
  <si>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</si>
  <si>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</si>
  <si>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</si>
  <si>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</si>
  <si>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</si>
  <si>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</si>
  <si>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</si>
  <si>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</si>
  <si>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</si>
  <si>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</si>
  <si>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</si>
  <si>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</si>
  <si>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</si>
  <si>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</si>
  <si>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</si>
  <si>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</si>
  <si>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</si>
  <si>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</si>
  <si>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</si>
  <si>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</si>
  <si>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</si>
  <si>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</si>
  <si>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</si>
  <si>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</si>
  <si>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</si>
  <si>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</si>
  <si>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</si>
  <si>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</si>
  <si>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</si>
  <si>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</si>
  <si>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</si>
  <si>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</si>
  <si>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</si>
  <si>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</si>
  <si>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</si>
  <si>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</si>
  <si>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</si>
  <si>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</si>
  <si>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</si>
  <si>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</si>
  <si>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</si>
  <si>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</si>
  <si>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</si>
  <si>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</si>
  <si>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</si>
  <si>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</si>
  <si>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</si>
  <si>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</si>
  <si>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</si>
  <si>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</si>
  <si>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</si>
  <si>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</si>
  <si>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</si>
  <si>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</si>
  <si>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</si>
  <si>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</si>
  <si>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</si>
  <si>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</si>
  <si>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</si>
  <si>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</si>
  <si>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</si>
  <si>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</si>
  <si>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</si>
  <si>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</si>
  <si>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</si>
  <si>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</si>
  <si>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</si>
  <si>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</si>
  <si>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</si>
  <si>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</si>
  <si>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</si>
  <si>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</si>
  <si>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</si>
  <si>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</si>
  <si>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</si>
  <si>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</si>
  <si>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</si>
  <si>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</si>
  <si>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</si>
  <si>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</si>
  <si>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</si>
  <si>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</si>
  <si>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</si>
  <si>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</si>
  <si>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</si>
  <si>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</si>
  <si>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</si>
  <si>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</si>
  <si>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</si>
  <si>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</si>
  <si>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</si>
  <si>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</si>
  <si>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</si>
  <si>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</si>
  <si>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</si>
  <si>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</si>
  <si>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</si>
  <si>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</si>
  <si>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</si>
  <si>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</si>
  <si>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</si>
  <si>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</si>
  <si>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</si>
  <si>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</si>
  <si>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</si>
  <si>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</si>
  <si>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</si>
  <si>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</si>
  <si>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</si>
  <si>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</si>
  <si>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</si>
  <si>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</si>
  <si>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</si>
  <si>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</si>
  <si>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</si>
  <si>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</si>
  <si>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</si>
  <si>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</si>
  <si>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</si>
  <si>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</si>
  <si>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</si>
  <si>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</si>
  <si>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</si>
  <si>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</si>
  <si>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</si>
  <si>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</si>
  <si>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</si>
  <si>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</si>
  <si>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</si>
  <si>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</si>
  <si>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</si>
  <si>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</si>
  <si>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</si>
  <si>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</si>
  <si>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</si>
  <si>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</si>
  <si>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</si>
  <si>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</si>
  <si>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</si>
  <si>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</si>
  <si>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</si>
  <si>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</si>
  <si>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</si>
  <si>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</si>
  <si>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</si>
  <si>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</si>
  <si>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</si>
  <si>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</si>
  <si>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</si>
  <si>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</si>
  <si>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</si>
  <si>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</si>
  <si>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</si>
  <si>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</si>
  <si>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</si>
  <si>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</si>
  <si>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</si>
  <si>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</si>
  <si>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</si>
  <si>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</si>
  <si>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</si>
  <si>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</si>
  <si>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</si>
  <si>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</si>
  <si>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</si>
  <si>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</si>
  <si>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</si>
  <si>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</si>
  <si>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</si>
  <si>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</si>
  <si>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</si>
  <si>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</si>
  <si>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</si>
  <si>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</si>
  <si>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</si>
  <si>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</si>
  <si>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</si>
  <si>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</si>
  <si>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</si>
  <si>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</si>
  <si>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</si>
  <si>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</si>
  <si>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</si>
  <si>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</si>
  <si>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</si>
  <si>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</si>
  <si>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</si>
  <si>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</si>
  <si>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</si>
  <si>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</si>
  <si>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</si>
  <si>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</si>
  <si>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</si>
  <si>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</si>
  <si>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</si>
  <si>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</si>
  <si>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</si>
  <si>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</si>
  <si>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</si>
  <si>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</si>
  <si>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</si>
  <si>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</si>
  <si>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</si>
  <si>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</si>
  <si>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</si>
  <si>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</si>
  <si>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</si>
  <si>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</si>
  <si>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</si>
  <si>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</si>
  <si>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</si>
  <si>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</si>
  <si>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</si>
  <si>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</si>
  <si>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</si>
  <si>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</si>
  <si>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</si>
  <si>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</si>
  <si>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</si>
  <si>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</si>
  <si>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</si>
  <si>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</si>
  <si>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</si>
  <si>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</si>
  <si>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</si>
  <si>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</si>
  <si>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</si>
  <si>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</si>
  <si>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</si>
  <si>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</si>
  <si>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</si>
  <si>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</si>
  <si>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</si>
  <si>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</si>
  <si>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</si>
  <si>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</si>
  <si>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</si>
  <si>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</si>
  <si>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</si>
  <si>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</si>
  <si>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</si>
  <si>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</si>
  <si>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</si>
  <si>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</si>
  <si>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</si>
  <si>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</si>
  <si>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</si>
  <si>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</si>
  <si>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</si>
  <si>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</si>
  <si>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</si>
  <si>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</si>
  <si>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</si>
  <si>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</si>
  <si>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</si>
  <si>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</si>
  <si>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</si>
  <si>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</si>
  <si>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</si>
  <si>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</si>
  <si>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</si>
  <si>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</si>
  <si>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</si>
  <si>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</si>
  <si>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</si>
  <si>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</si>
  <si>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</si>
  <si>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</si>
  <si>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</si>
  <si>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</si>
  <si>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</si>
  <si>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</si>
  <si>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</si>
  <si>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</si>
  <si>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</si>
  <si>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</si>
  <si>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</si>
  <si>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</si>
  <si>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</si>
  <si>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</si>
  <si>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</si>
  <si>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</si>
  <si>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</si>
  <si>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</si>
  <si>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</si>
  <si>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</si>
  <si>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</si>
  <si>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</si>
  <si>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</si>
  <si>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</si>
  <si>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</si>
  <si>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</si>
  <si>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</si>
  <si>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</si>
  <si>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</si>
  <si>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</si>
  <si>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</si>
  <si>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</si>
  <si>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</si>
  <si>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</si>
  <si>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</si>
  <si>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</si>
  <si>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</si>
  <si>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</si>
  <si>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</si>
  <si>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</si>
  <si>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</si>
  <si>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</si>
  <si>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</si>
  <si>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</si>
  <si>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</si>
  <si>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</si>
  <si>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</si>
  <si>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</si>
  <si>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</si>
  <si>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</si>
  <si>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</si>
  <si>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</si>
  <si>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</si>
  <si>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</si>
  <si>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</si>
  <si>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</si>
  <si>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</si>
  <si>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</si>
  <si>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</si>
  <si>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</si>
  <si>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</si>
  <si>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</si>
  <si>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</si>
  <si>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</si>
  <si>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</si>
  <si>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</si>
  <si>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</si>
  <si>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</si>
  <si>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</si>
  <si>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</si>
  <si>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</si>
  <si>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</si>
  <si>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</si>
  <si>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</si>
  <si>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</si>
  <si>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</si>
  <si>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</si>
  <si>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</si>
  <si>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</si>
  <si>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</si>
  <si>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</si>
  <si>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</si>
  <si>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</si>
  <si>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</si>
  <si>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</si>
  <si>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</si>
  <si>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</si>
  <si>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</si>
  <si>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</si>
  <si>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</si>
  <si>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</si>
  <si>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</si>
  <si>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</si>
  <si>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</si>
  <si>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</si>
  <si>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</si>
  <si>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</si>
  <si>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</si>
  <si>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</si>
  <si>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</si>
  <si>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</si>
  <si>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</si>
  <si>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</si>
  <si>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</si>
  <si>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</si>
  <si>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</si>
  <si>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</si>
  <si>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</si>
  <si>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</si>
  <si>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</si>
  <si>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</si>
  <si>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</si>
  <si>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</si>
  <si>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</si>
  <si>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</si>
  <si>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</si>
  <si>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</si>
  <si>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</si>
  <si>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</si>
  <si>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</si>
  <si>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</si>
  <si>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</si>
  <si>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</si>
  <si>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</si>
  <si>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</si>
  <si>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</si>
  <si>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</si>
  <si>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</si>
  <si>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</si>
  <si>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</si>
  <si>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</si>
  <si>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</si>
  <si>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</si>
  <si>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</si>
  <si>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</si>
  <si>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</si>
  <si>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</si>
  <si>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</si>
  <si>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</si>
  <si>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</si>
  <si>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</si>
  <si>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</si>
  <si>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</si>
  <si>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</si>
  <si>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</si>
  <si>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</si>
  <si>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</si>
  <si>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</si>
  <si>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</si>
  <si>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</si>
  <si>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</si>
  <si>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</si>
  <si>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</si>
  <si>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</si>
  <si>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</si>
  <si>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</si>
  <si>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</si>
  <si>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</si>
  <si>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</si>
  <si>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</si>
  <si>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</si>
  <si>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</si>
  <si>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</si>
  <si>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</si>
  <si>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</si>
  <si>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</si>
  <si>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</si>
  <si>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</si>
  <si>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</si>
  <si>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</si>
  <si>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</si>
  <si>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</si>
  <si>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</si>
  <si>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</si>
  <si>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</si>
  <si>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</si>
  <si>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</si>
  <si>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</si>
  <si>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</si>
  <si>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</si>
  <si>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</si>
  <si>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</si>
  <si>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</si>
  <si>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</si>
  <si>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</si>
  <si>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</si>
  <si>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</si>
  <si>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</si>
  <si>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</si>
  <si>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</si>
  <si>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</si>
  <si>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</si>
  <si>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</si>
  <si>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</si>
  <si>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</si>
  <si>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</si>
  <si>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</si>
  <si>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</si>
  <si>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</si>
  <si>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</si>
  <si>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</si>
  <si>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</si>
  <si>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</si>
  <si>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</si>
  <si>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</si>
  <si>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</si>
  <si>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</si>
  <si>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</si>
  <si>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</si>
  <si>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</si>
  <si>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</si>
  <si>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</si>
  <si>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</si>
  <si>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</si>
  <si>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</si>
  <si>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</si>
  <si>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</si>
  <si>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</si>
  <si>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</si>
  <si>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</si>
  <si>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</si>
  <si>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</si>
  <si>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</si>
  <si>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</si>
  <si>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</si>
  <si>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</si>
  <si>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</si>
  <si>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</si>
  <si>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</si>
  <si>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</si>
  <si>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</si>
  <si>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</si>
  <si>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</si>
  <si>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</si>
  <si>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</si>
  <si>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</si>
  <si>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</si>
  <si>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</si>
  <si>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</si>
  <si>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</si>
  <si>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</si>
  <si>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</si>
  <si>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</si>
  <si>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</si>
  <si>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</si>
  <si>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</si>
  <si>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</si>
  <si>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</si>
  <si>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</si>
  <si>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</si>
  <si>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</si>
  <si>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</si>
  <si>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</si>
  <si>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</si>
  <si>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</si>
  <si>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</si>
  <si>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</si>
  <si>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</si>
  <si>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</si>
  <si>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</si>
  <si>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</si>
  <si>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</si>
  <si>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</si>
  <si>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</si>
  <si>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</si>
  <si>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</si>
  <si>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</si>
  <si>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</si>
  <si>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</si>
  <si>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</si>
  <si>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</si>
  <si>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</si>
  <si>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</si>
  <si>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</si>
  <si>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</si>
  <si>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</si>
  <si>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</si>
  <si>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</si>
  <si>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</si>
  <si>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</si>
  <si>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</si>
  <si>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</si>
  <si>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</si>
  <si>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</si>
  <si>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</si>
  <si>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</si>
  <si>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</si>
  <si>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</si>
  <si>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</si>
  <si>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</si>
  <si>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</si>
  <si>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</si>
  <si>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</si>
  <si>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</si>
  <si>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</si>
  <si>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</si>
  <si>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</si>
  <si>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</si>
  <si>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</si>
  <si>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</si>
  <si>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</si>
  <si>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</si>
  <si>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</si>
  <si>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</si>
  <si>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</si>
  <si>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</si>
  <si>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</si>
  <si>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</si>
  <si>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</si>
  <si>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</si>
  <si>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</si>
  <si>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</si>
  <si>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</si>
  <si>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</si>
  <si>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</si>
  <si>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</si>
  <si>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</si>
  <si>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</si>
  <si>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</si>
  <si>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</si>
  <si>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</si>
  <si>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</si>
  <si>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</si>
  <si>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</si>
  <si>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</si>
  <si>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</si>
  <si>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</si>
  <si>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</si>
  <si>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</si>
  <si>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</si>
  <si>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</si>
  <si>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</si>
  <si>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</si>
  <si>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</si>
  <si>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</si>
  <si>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</si>
  <si>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</si>
  <si>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</si>
  <si>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</si>
  <si>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</si>
  <si>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</si>
  <si>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</si>
  <si>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</si>
  <si>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</si>
  <si>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</si>
  <si>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</si>
  <si>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</si>
  <si>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</si>
  <si>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</si>
  <si>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</si>
  <si>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</si>
  <si>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</si>
  <si>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</si>
  <si>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</si>
  <si>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</si>
  <si>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</si>
  <si>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</si>
  <si>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</si>
  <si>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</si>
  <si>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</si>
  <si>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</si>
  <si>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</si>
  <si>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</si>
  <si>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</si>
  <si>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</si>
  <si>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</si>
  <si>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</si>
  <si>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</si>
  <si>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</si>
  <si>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</si>
  <si>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</si>
  <si>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</si>
  <si>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</si>
  <si>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</si>
  <si>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</si>
  <si>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</si>
  <si>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</si>
  <si>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</si>
  <si>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</si>
  <si>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</si>
  <si>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</si>
  <si>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</si>
  <si>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</si>
  <si>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</si>
  <si>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</si>
  <si>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</si>
  <si>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</si>
  <si>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</si>
  <si>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</si>
  <si>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</si>
  <si>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</si>
  <si>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</si>
  <si>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</si>
  <si>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</si>
  <si>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</si>
  <si>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</si>
  <si>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</si>
  <si>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</si>
  <si>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</si>
  <si>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</si>
  <si>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</si>
  <si>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</si>
  <si>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</si>
  <si>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</si>
  <si>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</si>
  <si>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</si>
  <si>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</si>
  <si>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</si>
  <si>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</si>
  <si>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</si>
  <si>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</si>
  <si>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</si>
  <si>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</si>
  <si>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</si>
  <si>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</si>
  <si>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</si>
  <si>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</si>
  <si>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</si>
  <si>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</si>
  <si>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</si>
  <si>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</si>
  <si>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</si>
  <si>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</si>
  <si>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</si>
  <si>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</si>
  <si>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</si>
  <si>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</si>
  <si>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</si>
  <si>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</si>
  <si>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</si>
  <si>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</si>
  <si>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</si>
  <si>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</si>
  <si>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</si>
  <si>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</si>
  <si>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</si>
  <si>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</si>
  <si>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</si>
  <si>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</si>
  <si>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</si>
  <si>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</si>
  <si>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</si>
  <si>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</si>
  <si>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</si>
  <si>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</si>
  <si>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</si>
  <si>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</si>
  <si>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</si>
  <si>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</si>
  <si>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</si>
  <si>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</si>
  <si>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</si>
  <si>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</si>
  <si>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</si>
  <si>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</si>
  <si>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</si>
  <si>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</si>
  <si>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</si>
  <si>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</si>
  <si>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</si>
  <si>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</si>
  <si>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</si>
  <si>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</si>
  <si>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</si>
  <si>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</si>
  <si>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</si>
  <si>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</si>
  <si>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</si>
  <si>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</si>
  <si>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</si>
  <si>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</si>
  <si>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</si>
  <si>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</si>
  <si>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</si>
  <si>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</si>
  <si>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</si>
  <si>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</si>
  <si>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</si>
  <si>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</si>
  <si>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</si>
  <si>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</si>
  <si>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</si>
  <si>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</si>
  <si>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</si>
  <si>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</si>
  <si>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</si>
  <si>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</si>
  <si>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</si>
  <si>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</si>
  <si>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</si>
  <si>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</si>
  <si>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</si>
  <si>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</si>
  <si>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</si>
  <si>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</si>
  <si>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</si>
  <si>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</si>
  <si>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</si>
  <si>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</si>
  <si>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</si>
  <si>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</si>
  <si>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</si>
  <si>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</si>
  <si>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</si>
  <si>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</si>
  <si>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</si>
  <si>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</si>
  <si>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</si>
  <si>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</si>
  <si>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</si>
  <si>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</si>
  <si>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</si>
  <si>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</si>
  <si>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</si>
  <si>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</si>
  <si>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</si>
  <si>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</si>
  <si>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</si>
  <si>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</si>
  <si>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</si>
  <si>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</si>
  <si>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</si>
  <si>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</si>
  <si>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</si>
  <si>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</si>
  <si>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</si>
  <si>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</si>
  <si>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</si>
  <si>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</si>
  <si>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</si>
  <si>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</si>
  <si>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</si>
  <si>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</si>
  <si>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</si>
  <si>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</si>
  <si>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</si>
  <si>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</si>
  <si>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</si>
  <si>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</si>
  <si>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</si>
  <si>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</si>
  <si>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</si>
  <si>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</si>
  <si>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</si>
  <si>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</si>
  <si>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</si>
  <si>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</si>
  <si>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</si>
  <si>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</si>
  <si>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</si>
  <si>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</si>
  <si>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</si>
  <si>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</si>
  <si>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</si>
  <si>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</si>
  <si>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</si>
  <si>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</si>
  <si>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</si>
  <si>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</si>
  <si>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</si>
  <si>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</si>
  <si>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</si>
  <si>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</si>
  <si>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</si>
  <si>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</si>
  <si>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</si>
  <si>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</si>
  <si>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</si>
  <si>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</si>
  <si>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</si>
  <si>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</si>
  <si>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</si>
  <si>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</si>
  <si>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</si>
  <si>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</si>
  <si>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</si>
  <si>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</si>
  <si>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</si>
  <si>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</si>
  <si>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</si>
  <si>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</si>
  <si>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</si>
  <si>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</si>
  <si>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</si>
  <si>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</si>
  <si>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</si>
  <si>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</si>
  <si>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</si>
  <si>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</si>
  <si>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</si>
  <si>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</si>
  <si>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</si>
  <si>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</si>
  <si>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</si>
  <si>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</si>
  <si>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</si>
  <si>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</si>
  <si>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</si>
  <si>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</si>
  <si>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</si>
  <si>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</si>
  <si>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</si>
  <si>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</si>
  <si>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</si>
  <si>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</si>
  <si>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</si>
  <si>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</si>
  <si>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</si>
  <si>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</si>
  <si>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</si>
  <si>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</si>
  <si>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</si>
  <si>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</si>
  <si>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</si>
  <si>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</si>
  <si>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</si>
  <si>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</si>
  <si>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</si>
  <si>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</si>
  <si>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</si>
  <si>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</si>
  <si>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</si>
  <si>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</si>
  <si>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</si>
  <si>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</si>
  <si>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</si>
  <si>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</si>
  <si>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</si>
  <si>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</si>
  <si>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</si>
  <si>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</si>
  <si>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</si>
  <si>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</si>
  <si>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</si>
  <si>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</si>
  <si>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</si>
  <si>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</si>
  <si>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</si>
  <si>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</si>
  <si>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</si>
  <si>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</si>
  <si>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</si>
  <si>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</si>
  <si>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</si>
  <si>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</si>
  <si>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</si>
  <si>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</si>
  <si>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</si>
  <si>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</si>
  <si>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</si>
  <si>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</si>
  <si>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</si>
  <si>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</si>
  <si>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</si>
  <si>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</si>
  <si>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</si>
  <si>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</si>
  <si>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</si>
  <si>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</si>
  <si>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</si>
  <si>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</si>
  <si>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</si>
  <si>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</si>
  <si>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</si>
  <si>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</si>
  <si>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</si>
  <si>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</si>
  <si>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</si>
  <si>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</si>
  <si>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</si>
  <si>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</si>
  <si>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</si>
  <si>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</si>
  <si>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</si>
  <si>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</si>
  <si>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</si>
  <si>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</si>
  <si>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</si>
  <si>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</si>
  <si>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</si>
  <si>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</si>
  <si>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</si>
  <si>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</si>
  <si>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</si>
  <si>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</si>
  <si>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</si>
  <si>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</si>
  <si>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</si>
  <si>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</si>
  <si>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</si>
  <si>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</si>
  <si>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</si>
  <si>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</si>
  <si>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</si>
  <si>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</si>
  <si>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</si>
  <si>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</si>
  <si>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</si>
  <si>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</si>
  <si>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</si>
  <si>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</si>
  <si>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</si>
  <si>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</si>
  <si>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</si>
  <si>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</si>
  <si>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</si>
  <si>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</si>
  <si>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</si>
  <si>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</si>
  <si>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</si>
  <si>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</si>
  <si>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</si>
  <si>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</si>
  <si>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</si>
  <si>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</si>
  <si>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</si>
  <si>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</si>
  <si>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</si>
  <si>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</si>
  <si>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</si>
  <si>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</si>
  <si>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</si>
  <si>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</si>
  <si>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</si>
  <si>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</si>
  <si>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</si>
  <si>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</si>
  <si>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</si>
  <si>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</si>
  <si>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</si>
  <si>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</si>
  <si>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</si>
  <si>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</si>
  <si>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</si>
  <si>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</si>
  <si>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</si>
  <si>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</si>
  <si>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</si>
  <si>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</si>
  <si>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</si>
  <si>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</si>
  <si>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</si>
  <si>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</si>
  <si>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</si>
  <si>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</si>
  <si>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</si>
  <si>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</si>
  <si>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</si>
  <si>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</si>
  <si>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</si>
  <si>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</si>
  <si>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</si>
  <si>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</si>
  <si>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</si>
  <si>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</si>
  <si>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</si>
  <si>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</si>
  <si>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</si>
  <si>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</si>
  <si>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</si>
  <si>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</si>
  <si>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</si>
  <si>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</si>
  <si>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</si>
  <si>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</si>
  <si>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</si>
  <si>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</si>
  <si>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</si>
  <si>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</si>
  <si>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</si>
  <si>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</si>
  <si>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</si>
  <si>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</si>
  <si>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</si>
  <si>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</si>
  <si>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</si>
  <si>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</si>
  <si>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</si>
  <si>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</si>
  <si>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</si>
  <si>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</si>
  <si>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</si>
  <si>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</si>
  <si>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</si>
  <si>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</si>
  <si>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</si>
  <si>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</si>
  <si>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</si>
  <si>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</si>
  <si>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</si>
  <si>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</si>
  <si>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</si>
  <si>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</si>
  <si>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</si>
  <si>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</si>
  <si>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</si>
  <si>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</si>
  <si>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</si>
  <si>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</si>
  <si>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</si>
  <si>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</si>
  <si>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</si>
  <si>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</si>
  <si>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</si>
  <si>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</si>
  <si>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</si>
  <si>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</si>
  <si>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</si>
  <si>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</si>
  <si>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</si>
  <si>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</si>
  <si>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</si>
  <si>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</si>
  <si>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</si>
  <si>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</si>
  <si>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</si>
  <si>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</si>
  <si>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</si>
  <si>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</si>
  <si>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</si>
  <si>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</si>
  <si>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</si>
  <si>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</si>
  <si>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</si>
  <si>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</si>
  <si>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</si>
  <si>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</si>
  <si>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</si>
  <si>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</si>
  <si>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</si>
  <si>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</si>
  <si>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</si>
  <si>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</si>
  <si>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</si>
  <si>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</si>
  <si>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</si>
  <si>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</si>
  <si>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</si>
  <si>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</si>
  <si>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</si>
  <si>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</si>
  <si>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</si>
  <si>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</si>
  <si>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</si>
  <si>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</si>
  <si>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</si>
  <si>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</si>
  <si>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</si>
  <si>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</si>
  <si>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</si>
  <si>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</si>
  <si>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</si>
  <si>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</si>
  <si>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</si>
  <si>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</si>
  <si>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</si>
  <si>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</si>
  <si>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</si>
  <si>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</si>
  <si>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</si>
  <si>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</si>
  <si>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</si>
  <si>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</si>
  <si>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</si>
  <si>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</si>
  <si>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</si>
  <si>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</si>
  <si>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</si>
  <si>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</si>
  <si>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</si>
  <si>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</si>
  <si>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</si>
  <si>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</si>
  <si>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</si>
  <si>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</si>
  <si>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</si>
  <si>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</si>
  <si>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</si>
  <si>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</si>
  <si>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</si>
  <si>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</si>
  <si>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</si>
  <si>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</si>
  <si>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</si>
  <si>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</si>
  <si>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</si>
  <si>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</si>
  <si>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</si>
  <si>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</si>
  <si>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</si>
  <si>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</si>
  <si>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</si>
  <si>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</si>
  <si>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</si>
  <si>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</si>
  <si>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</si>
  <si>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</si>
  <si>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</si>
  <si>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</si>
  <si>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</si>
  <si>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</si>
  <si>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</si>
  <si>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</si>
  <si>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</si>
  <si>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</si>
  <si>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</si>
  <si>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</si>
  <si>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</si>
  <si>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</si>
  <si>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</si>
  <si>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</si>
  <si>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</si>
  <si>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</si>
  <si>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</si>
  <si>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</si>
  <si>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</si>
  <si>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</si>
  <si>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</si>
  <si>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</si>
  <si>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</si>
  <si>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</si>
  <si>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</si>
  <si>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</si>
  <si>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</si>
  <si>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</si>
  <si>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</si>
  <si>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</si>
  <si>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</si>
  <si>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</si>
  <si>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</si>
  <si>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</si>
  <si>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</si>
  <si>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</si>
  <si>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</si>
  <si>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</si>
  <si>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</si>
  <si>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</si>
  <si>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</si>
  <si>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</si>
  <si>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</si>
  <si>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</si>
  <si>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</si>
  <si>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</si>
  <si>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</si>
  <si>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</si>
  <si>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</si>
  <si>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</si>
  <si>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</si>
  <si>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</si>
  <si>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</si>
  <si>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</si>
  <si>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</si>
  <si>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</si>
  <si>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</si>
  <si>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</si>
  <si>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</si>
  <si>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</si>
  <si>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</si>
  <si>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</si>
  <si>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</si>
  <si>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</si>
  <si>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</si>
  <si>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</si>
  <si>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</si>
  <si>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</si>
  <si>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</si>
  <si>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</si>
  <si>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</si>
  <si>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</si>
  <si>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</si>
  <si>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</si>
  <si>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</si>
  <si>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</si>
  <si>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</si>
  <si>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</si>
  <si>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</si>
  <si>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</si>
  <si>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</si>
  <si>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</si>
  <si>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</si>
  <si>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</si>
  <si>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</si>
  <si>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</si>
  <si>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</si>
  <si>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</si>
  <si>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</si>
  <si>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</si>
  <si>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</si>
  <si>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</si>
  <si>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</si>
  <si>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</si>
  <si>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</si>
  <si>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</si>
  <si>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</si>
  <si>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</si>
  <si>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</si>
  <si>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</si>
  <si>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</si>
  <si>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</si>
  <si>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</si>
  <si>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</si>
  <si>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</si>
  <si>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</si>
  <si>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</si>
  <si>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</si>
  <si>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</si>
  <si>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</si>
  <si>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</si>
  <si>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</si>
  <si>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</si>
  <si>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</si>
  <si>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</si>
  <si>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</si>
  <si>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</si>
  <si>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</si>
  <si>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</si>
  <si>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</si>
  <si>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</si>
  <si>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</si>
  <si>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</si>
  <si>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</si>
  <si>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</si>
  <si>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</si>
  <si>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</si>
  <si>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</si>
  <si>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</si>
  <si>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</si>
  <si>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</si>
  <si>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</si>
  <si>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</si>
  <si>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</si>
  <si>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</si>
  <si>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</si>
  <si>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</si>
  <si>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</si>
  <si>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</si>
  <si>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</si>
  <si>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</si>
  <si>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</si>
  <si>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</si>
  <si>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</si>
  <si>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</si>
  <si>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</si>
  <si>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</si>
  <si>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</si>
  <si>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</si>
  <si>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</si>
  <si>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</si>
  <si>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</si>
  <si>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</si>
  <si>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</si>
  <si>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</si>
  <si>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</si>
  <si>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</si>
  <si>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</si>
  <si>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</si>
  <si>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</si>
  <si>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</si>
  <si>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</si>
  <si>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</si>
  <si>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</si>
  <si>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</si>
  <si>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</si>
  <si>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</si>
  <si>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</si>
  <si>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</si>
  <si>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</si>
  <si>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</si>
  <si>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</si>
  <si>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</si>
  <si>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</si>
  <si>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</si>
  <si>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</si>
  <si>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</si>
  <si>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</si>
  <si>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</si>
  <si>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</si>
  <si>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</si>
  <si>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</si>
  <si>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</si>
  <si>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</si>
  <si>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</si>
  <si>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</si>
  <si>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</si>
  <si>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</si>
  <si>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</si>
  <si>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</si>
  <si>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</si>
  <si>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</si>
  <si>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</si>
  <si>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</si>
  <si>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</si>
  <si>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</si>
  <si>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</si>
  <si>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</si>
  <si>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</si>
  <si>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</si>
  <si>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</si>
  <si>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</si>
  <si>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</si>
  <si>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</si>
  <si>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</si>
  <si>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</si>
  <si>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</si>
  <si>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</si>
  <si>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</si>
  <si>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</si>
  <si>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</si>
  <si>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</si>
  <si>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</si>
  <si>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</si>
  <si>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</si>
  <si>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</si>
  <si>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</si>
  <si>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</si>
  <si>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</si>
  <si>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</si>
  <si>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</si>
  <si>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</si>
  <si>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</si>
  <si>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</si>
  <si>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</si>
  <si>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</si>
  <si>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</si>
  <si>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</si>
  <si>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</si>
  <si>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</si>
  <si>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</si>
  <si>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</si>
  <si>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</si>
  <si>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</si>
  <si>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</si>
  <si>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</si>
  <si>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</si>
  <si>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</si>
  <si>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</si>
  <si>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</si>
  <si>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</si>
  <si>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</si>
  <si>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</si>
  <si>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</si>
  <si>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</si>
  <si>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</si>
  <si>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</si>
  <si>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</si>
  <si>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</si>
  <si>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</si>
  <si>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</si>
  <si>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</si>
  <si>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</si>
  <si>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</si>
  <si>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</si>
  <si>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</si>
  <si>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</si>
  <si>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</si>
  <si>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</si>
  <si>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</si>
  <si>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</si>
  <si>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</si>
  <si>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</si>
  <si>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</si>
  <si>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</si>
  <si>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</si>
  <si>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</si>
  <si>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</si>
  <si>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</si>
  <si>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</si>
  <si>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</si>
  <si>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</si>
  <si>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</si>
  <si>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</si>
  <si>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</si>
  <si>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</si>
  <si>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</si>
  <si>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</si>
  <si>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</si>
  <si>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</si>
  <si>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</si>
  <si>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</si>
  <si>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</si>
  <si>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</si>
  <si>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</si>
  <si>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</si>
  <si>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</si>
  <si>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</si>
  <si>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</si>
  <si>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</si>
  <si>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</si>
  <si>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</si>
  <si>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</si>
  <si>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</si>
  <si>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</si>
  <si>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</si>
  <si>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</si>
  <si>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</si>
  <si>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</si>
  <si>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</si>
  <si>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</si>
  <si>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</si>
  <si>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</si>
  <si>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</si>
  <si>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</si>
  <si>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</si>
  <si>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</si>
  <si>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</si>
  <si>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</si>
  <si>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</si>
  <si>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</si>
  <si>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</si>
  <si>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</si>
  <si>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</si>
  <si>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</si>
  <si>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</si>
  <si>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</si>
  <si>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</si>
  <si>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</si>
  <si>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</si>
  <si>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</si>
  <si>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</si>
  <si>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</si>
  <si>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</si>
  <si>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</si>
  <si>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</si>
  <si>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</si>
  <si>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</si>
  <si>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</si>
  <si>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</si>
  <si>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</si>
  <si>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</si>
  <si>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</si>
  <si>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</si>
  <si>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</si>
  <si>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</si>
  <si>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</si>
  <si>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</si>
  <si>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</si>
  <si>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</si>
  <si>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</si>
  <si>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</si>
  <si>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</si>
  <si>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</si>
  <si>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</si>
  <si>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</si>
  <si>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</si>
  <si>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</si>
  <si>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</si>
  <si>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</si>
  <si>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</si>
  <si>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</si>
  <si>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</si>
  <si>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</si>
  <si>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</si>
  <si>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</si>
  <si>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</si>
  <si>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</si>
  <si>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</si>
  <si>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</si>
  <si>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</si>
  <si>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</si>
  <si>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</si>
  <si>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</si>
  <si>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</si>
  <si>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</si>
  <si>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</si>
  <si>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</si>
  <si>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</si>
  <si>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</si>
  <si>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</si>
  <si>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</si>
  <si>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</si>
  <si>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</si>
  <si>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</si>
  <si>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</si>
  <si>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</si>
  <si>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</si>
  <si>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</si>
  <si>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</si>
  <si>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</si>
  <si>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</si>
  <si>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</si>
  <si>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</si>
  <si>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</si>
  <si>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</si>
  <si>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</si>
  <si>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</si>
  <si>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</si>
  <si>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</si>
  <si>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</si>
  <si>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</si>
  <si>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</si>
  <si>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</si>
  <si>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</si>
  <si>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</si>
  <si>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</si>
  <si>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</si>
  <si>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</si>
  <si>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</si>
  <si>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</si>
  <si>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</si>
  <si>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</si>
  <si>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</si>
  <si>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</si>
  <si>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</si>
  <si>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</si>
  <si>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</si>
  <si>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</si>
  <si>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</si>
  <si>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</si>
  <si>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</si>
  <si>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</si>
  <si>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</si>
  <si>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</si>
  <si>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</si>
  <si>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</si>
  <si>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</si>
  <si>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</si>
  <si>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</si>
  <si>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</si>
  <si>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</si>
  <si>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</si>
  <si>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</si>
  <si>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</si>
  <si>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</si>
  <si>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</si>
  <si>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</si>
  <si>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</si>
  <si>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</si>
  <si>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</si>
  <si>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</si>
  <si>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</si>
  <si>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</si>
  <si>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</si>
  <si>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</si>
  <si>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</si>
  <si>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</si>
  <si>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</si>
  <si>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</si>
  <si>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</si>
  <si>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</si>
  <si>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</si>
  <si>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</si>
  <si>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</si>
  <si>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</si>
  <si>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</si>
  <si>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</si>
  <si>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</si>
  <si>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</si>
  <si>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</si>
  <si>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</si>
  <si>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</si>
  <si>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</si>
  <si>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</si>
  <si>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</si>
  <si>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</si>
  <si>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</si>
  <si>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</si>
  <si>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</si>
  <si>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</si>
  <si>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</si>
  <si>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</si>
  <si>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</si>
  <si>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</si>
  <si>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</si>
  <si>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</si>
  <si>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</si>
  <si>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</si>
  <si>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</si>
  <si>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</si>
  <si>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</si>
  <si>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</si>
  <si>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</si>
  <si>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</si>
  <si>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</si>
  <si>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</si>
  <si>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</si>
  <si>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</si>
  <si>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</si>
  <si>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</si>
  <si>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</si>
  <si>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</si>
  <si>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</si>
  <si>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</si>
  <si>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</si>
  <si>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</si>
  <si>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</si>
  <si>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</si>
  <si>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</si>
  <si>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</si>
  <si>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</si>
  <si>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</si>
  <si>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</si>
  <si>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</si>
  <si>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</si>
  <si>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</si>
  <si>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</si>
  <si>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</si>
  <si>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</si>
  <si>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</si>
  <si>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</si>
  <si>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</si>
  <si>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</si>
  <si>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</si>
  <si>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</si>
  <si>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</si>
  <si>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</si>
  <si>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</si>
  <si>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</si>
  <si>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</si>
  <si>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</si>
  <si>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</si>
  <si>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</si>
  <si>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</si>
  <si>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</si>
  <si>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</si>
  <si>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</si>
  <si>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</si>
  <si>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</si>
  <si>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</si>
  <si>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</si>
  <si>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</si>
  <si>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</si>
  <si>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</si>
  <si>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</si>
  <si>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</si>
  <si>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</si>
  <si>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</si>
  <si>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</si>
  <si>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</si>
  <si>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</si>
  <si>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</si>
  <si>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</si>
  <si>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</si>
  <si>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</si>
  <si>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</si>
  <si>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</si>
  <si>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</si>
  <si>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</si>
  <si>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</si>
  <si>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</si>
  <si>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</si>
  <si>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</si>
  <si>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</si>
  <si>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</si>
  <si>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</si>
  <si>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</si>
  <si>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</si>
  <si>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</si>
  <si>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</si>
  <si>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</si>
  <si>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</si>
  <si>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</si>
  <si>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</si>
  <si>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</si>
  <si>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</si>
  <si>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</si>
  <si>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</si>
  <si>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</si>
  <si>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</si>
  <si>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</si>
  <si>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</si>
  <si>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</si>
  <si>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</si>
  <si>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</si>
  <si>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</si>
  <si>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</si>
  <si>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</si>
  <si>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</si>
  <si>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</si>
  <si>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</si>
  <si>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</si>
  <si>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</si>
  <si>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</si>
  <si>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</si>
  <si>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</si>
  <si>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</si>
  <si>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</si>
  <si>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</si>
  <si>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</si>
  <si>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</si>
  <si>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</si>
  <si>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</si>
  <si>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</si>
  <si>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</si>
  <si>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</si>
  <si>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</si>
  <si>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</si>
  <si>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</si>
  <si>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</si>
  <si>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</si>
  <si>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</si>
  <si>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</si>
  <si>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</si>
  <si>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</si>
  <si>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</si>
  <si>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</si>
  <si>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</si>
  <si>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</si>
  <si>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</si>
  <si>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</si>
  <si>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</si>
  <si>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</si>
  <si>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</si>
  <si>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</si>
  <si>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</si>
  <si>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</si>
  <si>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</si>
  <si>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</si>
  <si>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</si>
  <si>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</si>
  <si>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</si>
  <si>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</si>
  <si>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</si>
  <si>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</si>
  <si>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</si>
  <si>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</si>
  <si>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</si>
  <si>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</si>
  <si>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</si>
  <si>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</si>
  <si>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</si>
  <si>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</si>
  <si>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</si>
  <si>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</si>
  <si>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</si>
  <si>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</si>
  <si>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</si>
  <si>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</si>
  <si>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</si>
  <si>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</si>
  <si>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</si>
  <si>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</si>
  <si>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</si>
  <si>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</si>
  <si>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</si>
  <si>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</si>
  <si>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</si>
  <si>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</si>
  <si>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</si>
  <si>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</si>
  <si>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</si>
  <si>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</si>
  <si>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</si>
  <si>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</si>
  <si>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</si>
  <si>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</si>
  <si>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</si>
  <si>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</si>
  <si>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</si>
  <si>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</si>
  <si>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</si>
  <si>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</si>
  <si>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</si>
  <si>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</si>
  <si>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</si>
  <si>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</si>
  <si>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</si>
  <si>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</si>
  <si>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</si>
  <si>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</si>
  <si>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</si>
  <si>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</si>
  <si>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</si>
  <si>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</si>
  <si>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</si>
  <si>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</si>
  <si>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</si>
  <si>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</si>
  <si>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</si>
  <si>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</si>
  <si>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</si>
  <si>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</si>
  <si>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</si>
  <si>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</si>
  <si>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</si>
  <si>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</si>
  <si>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</si>
  <si>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</si>
  <si>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</si>
  <si>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</si>
  <si>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</si>
  <si>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</si>
  <si>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</si>
  <si>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</si>
  <si>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</si>
  <si>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</si>
  <si>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</si>
  <si>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</si>
  <si>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</si>
  <si>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</si>
  <si>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</si>
  <si>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</si>
  <si>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</si>
  <si>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</si>
  <si>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</si>
  <si>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</si>
  <si>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</si>
  <si>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</si>
  <si>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</si>
  <si>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</si>
  <si>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</si>
  <si>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</si>
  <si>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</si>
  <si>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</si>
  <si>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</si>
  <si>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</si>
  <si>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</si>
  <si>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</si>
  <si>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</si>
  <si>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</si>
  <si>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</si>
  <si>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</si>
  <si>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</si>
  <si>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</si>
  <si>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</si>
  <si>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</si>
  <si>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</si>
  <si>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</si>
  <si>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</si>
  <si>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</si>
  <si>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</si>
  <si>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</si>
  <si>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</si>
  <si>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</si>
  <si>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</si>
  <si>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</si>
  <si>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</si>
  <si>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</si>
  <si>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</si>
  <si>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</si>
  <si>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</si>
  <si>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</si>
  <si>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</si>
  <si>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</si>
  <si>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</si>
  <si>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</si>
  <si>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</si>
  <si>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</si>
  <si>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</si>
  <si>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</si>
  <si>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</si>
  <si>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</si>
  <si>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</si>
  <si>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</si>
  <si>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</si>
  <si>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</si>
  <si>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</si>
  <si>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</si>
  <si>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</si>
  <si>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</si>
  <si>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</si>
  <si>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</si>
  <si>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</si>
  <si>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</si>
  <si>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</si>
  <si>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</si>
  <si>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</si>
  <si>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</si>
  <si>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</si>
  <si>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</si>
  <si>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</si>
  <si>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</si>
  <si>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</si>
  <si>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</si>
  <si>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</si>
  <si>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</si>
  <si>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</si>
  <si>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</si>
  <si>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</si>
  <si>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</si>
  <si>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</si>
  <si>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</si>
  <si>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</si>
  <si>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</si>
  <si>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</si>
  <si>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</si>
  <si>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</si>
  <si>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</si>
  <si>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</si>
  <si>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</si>
  <si>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</si>
  <si>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</si>
  <si>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</si>
  <si>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</si>
  <si>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</si>
  <si>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</si>
  <si>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</si>
  <si>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</si>
  <si>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</si>
  <si>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</si>
  <si>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</si>
  <si>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</si>
  <si>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</si>
  <si>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</si>
  <si>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</si>
  <si>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</si>
  <si>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</si>
  <si>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</si>
  <si>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</si>
  <si>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</si>
  <si>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</si>
  <si>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</si>
  <si>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</si>
  <si>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</si>
  <si>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</si>
  <si>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</si>
  <si>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</si>
  <si>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</si>
  <si>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</si>
  <si>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</si>
  <si>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</si>
  <si>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</si>
  <si>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</si>
  <si>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</si>
  <si>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</si>
  <si>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</si>
  <si>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</si>
  <si>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</si>
  <si>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</si>
  <si>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</si>
  <si>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</si>
  <si>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</si>
  <si>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</si>
  <si>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</si>
  <si>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</si>
  <si>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</si>
  <si>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</si>
  <si>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</si>
  <si>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</si>
  <si>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</si>
  <si>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</si>
  <si>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</si>
  <si>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</si>
  <si>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</si>
  <si>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</si>
  <si>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</si>
  <si>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</si>
  <si>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</si>
  <si>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</si>
  <si>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</si>
  <si>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</si>
  <si>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</si>
  <si>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</si>
  <si>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</si>
  <si>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</si>
  <si>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</si>
  <si>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</si>
  <si>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</si>
  <si>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</si>
  <si>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</si>
  <si>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</si>
  <si>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</si>
  <si>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</si>
  <si>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</si>
  <si>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</si>
  <si>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</si>
  <si>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</si>
  <si>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</si>
  <si>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</si>
  <si>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</si>
  <si>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</si>
  <si>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</si>
  <si>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</si>
  <si>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</si>
  <si>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</si>
  <si>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</si>
  <si>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</si>
  <si>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</si>
  <si>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</si>
  <si>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</si>
  <si>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</si>
  <si>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</si>
  <si>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</si>
  <si>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</si>
  <si>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</si>
  <si>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</si>
  <si>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</si>
  <si>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</si>
  <si>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</si>
  <si>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</si>
  <si>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</si>
  <si>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</si>
  <si>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</si>
  <si>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</si>
  <si>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</si>
  <si>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</si>
  <si>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</si>
  <si>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</si>
  <si>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</si>
  <si>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</si>
  <si>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</si>
  <si>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</si>
  <si>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</si>
  <si>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</si>
  <si>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</si>
  <si>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</si>
  <si>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</si>
  <si>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</si>
  <si>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</si>
  <si>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</si>
  <si>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</si>
  <si>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</si>
  <si>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</si>
  <si>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</si>
  <si>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</si>
  <si>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</si>
  <si>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</si>
  <si>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</si>
  <si>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</si>
  <si>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</si>
  <si>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</si>
  <si>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</si>
  <si>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</si>
  <si>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</si>
  <si>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</si>
  <si>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</si>
  <si>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</si>
  <si>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</si>
  <si>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</si>
  <si>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</si>
  <si>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</si>
  <si>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</si>
  <si>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</si>
  <si>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</si>
  <si>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</si>
  <si>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</si>
  <si>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</si>
  <si>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</si>
  <si>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</si>
  <si>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</si>
  <si>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</si>
  <si>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</si>
  <si>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</si>
  <si>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</si>
  <si>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</si>
  <si>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</si>
  <si>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</si>
  <si>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</si>
  <si>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</si>
  <si>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</si>
  <si>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</si>
  <si>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</si>
  <si>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</si>
  <si>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</si>
  <si>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</si>
  <si>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</si>
  <si>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</si>
  <si>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</si>
  <si>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</si>
  <si>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</si>
  <si>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</si>
  <si>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</si>
  <si>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</si>
  <si>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</si>
  <si>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</si>
  <si>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</si>
  <si>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</si>
  <si>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</si>
  <si>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</si>
  <si>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</si>
  <si>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</si>
  <si>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</si>
  <si>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</si>
  <si>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</si>
  <si>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</si>
  <si>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</si>
  <si>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</si>
  <si>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</si>
  <si>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</si>
  <si>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</si>
  <si>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</si>
  <si>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</si>
  <si>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</si>
  <si>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</si>
  <si>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</si>
  <si>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</si>
  <si>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</si>
  <si>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</si>
  <si>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</si>
  <si>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</si>
  <si>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</si>
  <si>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</si>
  <si>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</si>
  <si>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</si>
  <si>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</si>
  <si>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</si>
  <si>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</si>
  <si>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</si>
  <si>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</si>
  <si>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</si>
  <si>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</si>
  <si>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</si>
  <si>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</si>
  <si>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</si>
  <si>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</si>
  <si>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</si>
  <si>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</si>
  <si>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</si>
  <si>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</si>
  <si>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</si>
  <si>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</si>
  <si>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</si>
  <si>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</si>
  <si>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</si>
  <si>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</si>
  <si>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</si>
  <si>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</si>
  <si>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</si>
  <si>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</si>
  <si>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</si>
  <si>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</si>
  <si>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</si>
  <si>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</si>
  <si>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</si>
  <si>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</si>
  <si>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</si>
  <si>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</si>
  <si>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</si>
  <si>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</si>
  <si>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</si>
  <si>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</si>
  <si>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</si>
  <si>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</si>
  <si>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</si>
  <si>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</si>
  <si>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</si>
  <si>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</si>
  <si>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</si>
  <si>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</si>
  <si>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</si>
  <si>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</si>
  <si>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</si>
  <si>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</si>
  <si>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</si>
  <si>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</si>
  <si>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</si>
  <si>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</si>
  <si>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</si>
  <si>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</si>
  <si>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</si>
  <si>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</si>
  <si>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</si>
  <si>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</si>
  <si>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</si>
  <si>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</si>
  <si>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</si>
  <si>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</si>
  <si>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</si>
  <si>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</si>
  <si>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</si>
  <si>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</si>
  <si>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</si>
  <si>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</si>
  <si>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</si>
  <si>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</si>
  <si>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</si>
  <si>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</si>
  <si>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</si>
  <si>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</si>
  <si>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</si>
  <si>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</si>
  <si>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</si>
  <si>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</si>
  <si>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</si>
  <si>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</si>
  <si>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</si>
  <si>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</si>
  <si>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</si>
  <si>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</si>
  <si>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</si>
  <si>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</si>
  <si>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</si>
  <si>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</si>
  <si>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</si>
  <si>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</si>
  <si>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</si>
  <si>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</si>
  <si>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</si>
  <si>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</si>
  <si>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</si>
  <si>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</si>
  <si>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</si>
  <si>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</si>
  <si>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</si>
  <si>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</si>
  <si>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</si>
  <si>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</si>
  <si>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</si>
  <si>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</si>
  <si>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</si>
  <si>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</si>
  <si>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</si>
  <si>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</si>
  <si>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</si>
  <si>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</si>
  <si>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</si>
  <si>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</si>
  <si>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</si>
  <si>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</si>
  <si>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</si>
  <si>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</si>
  <si>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</si>
  <si>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</si>
  <si>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</si>
  <si>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</si>
  <si>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</si>
  <si>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</si>
  <si>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</si>
  <si>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</si>
  <si>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</si>
  <si>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</si>
  <si>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</si>
  <si>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</si>
  <si>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</si>
  <si>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</si>
  <si>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</si>
  <si>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</si>
  <si>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</si>
  <si>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</si>
  <si>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</si>
  <si>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</si>
  <si>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</si>
  <si>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</si>
  <si>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</si>
  <si>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</si>
  <si>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</si>
  <si>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</si>
  <si>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</si>
  <si>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</si>
  <si>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</si>
  <si>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</si>
  <si>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</si>
  <si>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</si>
  <si>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</si>
  <si>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</si>
  <si>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</si>
  <si>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</si>
  <si>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</si>
  <si>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</si>
  <si>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</si>
  <si>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</si>
  <si>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</si>
  <si>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</si>
  <si>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</si>
  <si>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</si>
  <si>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</si>
  <si>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</si>
  <si>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</si>
  <si>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</si>
  <si>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</si>
  <si>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</si>
  <si>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</si>
  <si>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</si>
  <si>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</si>
  <si>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</si>
  <si>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</si>
  <si>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</si>
  <si>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</si>
  <si>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</si>
  <si>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</si>
  <si>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</si>
  <si>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</si>
  <si>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</si>
  <si>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</si>
  <si>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</si>
  <si>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</si>
  <si>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</si>
  <si>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</si>
  <si>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</si>
  <si>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</si>
  <si>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</si>
  <si>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</si>
  <si>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</si>
  <si>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</si>
  <si>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</si>
  <si>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</si>
  <si>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</si>
  <si>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</si>
  <si>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</si>
  <si>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</si>
  <si>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</si>
  <si>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</si>
  <si>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</si>
  <si>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</si>
  <si>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</si>
  <si>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</si>
  <si>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</si>
  <si>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</si>
  <si>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</si>
  <si>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</si>
  <si>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</si>
  <si>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</si>
  <si>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</si>
  <si>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</si>
  <si>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</si>
  <si>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</si>
  <si>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</si>
  <si>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</si>
  <si>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</si>
  <si>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</si>
  <si>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</si>
  <si>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</si>
  <si>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</si>
  <si>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</si>
  <si>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</si>
  <si>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</si>
  <si>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</si>
  <si>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</si>
  <si>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</si>
  <si>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</si>
  <si>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</si>
  <si>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</si>
  <si>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</si>
  <si>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</si>
  <si>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</si>
  <si>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</si>
  <si>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</si>
  <si>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</si>
  <si>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</si>
  <si>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</si>
  <si>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</si>
  <si>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</si>
  <si>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</si>
  <si>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</si>
  <si>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</si>
  <si>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</si>
  <si>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</si>
  <si>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</si>
  <si>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</si>
  <si>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</si>
  <si>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</si>
  <si>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</si>
  <si>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</si>
  <si>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</si>
  <si>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</si>
  <si>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</si>
  <si>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</si>
  <si>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</si>
  <si>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</si>
  <si>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</si>
  <si>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</si>
  <si>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</si>
  <si>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</si>
  <si>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</si>
  <si>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</si>
  <si>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</si>
  <si>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</si>
  <si>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</si>
  <si>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</si>
  <si>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</si>
  <si>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</si>
  <si>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</si>
  <si>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</si>
  <si>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</si>
  <si>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</si>
  <si>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</si>
  <si>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</si>
  <si>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</si>
  <si>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</si>
  <si>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</si>
  <si>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</si>
  <si>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</si>
  <si>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</si>
  <si>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</si>
  <si>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</si>
  <si>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</si>
  <si>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</si>
  <si>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</si>
  <si>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</si>
  <si>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</si>
  <si>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</si>
  <si>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</si>
  <si>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</si>
  <si>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</si>
  <si>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</si>
  <si>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</si>
  <si>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</si>
  <si>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</si>
  <si>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</si>
  <si>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</si>
  <si>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</si>
  <si>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</si>
  <si>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</si>
  <si>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</si>
  <si>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</si>
  <si>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</si>
  <si>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</si>
  <si>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</si>
  <si>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</si>
  <si>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</si>
  <si>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</si>
  <si>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</si>
  <si>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</si>
  <si>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</si>
  <si>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</si>
  <si>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</si>
  <si>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</si>
  <si>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</si>
  <si>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</si>
  <si>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</si>
  <si>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</si>
  <si>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</si>
  <si>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</si>
  <si>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</si>
  <si>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</si>
  <si>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</si>
  <si>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</si>
  <si>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</si>
  <si>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</si>
  <si>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</si>
  <si>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</si>
  <si>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</si>
  <si>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</si>
  <si>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</si>
  <si>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</si>
  <si>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</si>
  <si>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</si>
  <si>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</si>
  <si>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</si>
  <si>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</si>
  <si>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</si>
  <si>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</si>
  <si>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</si>
  <si>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</si>
  <si>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</si>
  <si>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</si>
  <si>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</si>
  <si>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</si>
  <si>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</si>
  <si>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</si>
  <si>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</si>
  <si>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</si>
  <si>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</si>
  <si>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</si>
  <si>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</si>
  <si>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</si>
  <si>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</si>
  <si>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</si>
  <si>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</si>
  <si>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</si>
  <si>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</si>
  <si>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</si>
  <si>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</si>
  <si>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</si>
  <si>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</si>
  <si>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</si>
  <si>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</si>
  <si>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</si>
  <si>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</si>
  <si>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</si>
  <si>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</si>
  <si>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</si>
  <si>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</si>
  <si>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</si>
  <si>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</si>
  <si>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</si>
  <si>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</si>
  <si>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</si>
  <si>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</si>
  <si>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</si>
  <si>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</si>
  <si>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</si>
  <si>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</si>
  <si>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</si>
  <si>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</si>
  <si>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</si>
  <si>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</si>
  <si>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</si>
  <si>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</si>
  <si>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</si>
  <si>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</si>
  <si>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</si>
  <si>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</si>
  <si>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</si>
  <si>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</si>
  <si>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</si>
  <si>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</si>
  <si>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</si>
  <si>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</si>
  <si>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</si>
  <si>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</si>
  <si>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</si>
  <si>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</si>
  <si>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</si>
  <si>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</si>
  <si>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</si>
  <si>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</si>
  <si>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</si>
  <si>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</si>
  <si>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</si>
  <si>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</si>
  <si>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</si>
  <si>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</si>
  <si>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</si>
  <si>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</si>
  <si>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</si>
  <si>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</si>
  <si>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</si>
  <si>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</si>
  <si>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</si>
  <si>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</si>
  <si>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</si>
  <si>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</si>
  <si>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</si>
  <si>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</si>
  <si>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</si>
  <si>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</si>
  <si>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</si>
  <si>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</si>
  <si>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</si>
  <si>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</si>
  <si>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</si>
  <si>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</si>
  <si>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</si>
  <si>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</si>
  <si>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</si>
  <si>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</si>
  <si>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</si>
  <si>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</si>
  <si>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</si>
  <si>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</si>
  <si>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</si>
  <si>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</si>
  <si>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</si>
  <si>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</si>
  <si>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</si>
  <si>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</si>
  <si>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</si>
  <si>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</si>
  <si>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</si>
  <si>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</si>
  <si>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</si>
  <si>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</si>
  <si>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</si>
  <si>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</si>
  <si>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</si>
  <si>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</si>
  <si>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</si>
  <si>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</si>
  <si>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</si>
  <si>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</si>
  <si>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</si>
  <si>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</si>
  <si>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</si>
  <si>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</si>
  <si>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</si>
  <si>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</si>
  <si>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</si>
  <si>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</si>
  <si>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</si>
  <si>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</si>
  <si>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</si>
  <si>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</si>
  <si>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</si>
  <si>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</si>
  <si>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</si>
  <si>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</si>
  <si>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</si>
  <si>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</si>
  <si>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</si>
  <si>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</si>
  <si>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</si>
  <si>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</si>
  <si>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</si>
  <si>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</si>
  <si>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</si>
  <si>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</si>
  <si>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</si>
  <si>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</si>
  <si>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</si>
  <si>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</si>
  <si>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</si>
  <si>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</si>
  <si>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</si>
  <si>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</si>
  <si>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</si>
  <si>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</si>
  <si>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</si>
  <si>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</si>
  <si>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</si>
  <si>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</si>
  <si>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</si>
  <si>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</si>
  <si>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</si>
  <si>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</si>
  <si>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</si>
  <si>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</si>
  <si>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</si>
  <si>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</si>
  <si>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</si>
  <si>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</si>
  <si>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</si>
  <si>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</si>
  <si>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</si>
  <si>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</si>
  <si>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</si>
  <si>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</si>
  <si>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</si>
  <si>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</si>
  <si>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</si>
  <si>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</si>
  <si>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</si>
  <si>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</si>
  <si>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</si>
  <si>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</si>
  <si>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</si>
  <si>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</si>
  <si>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</si>
  <si>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</si>
  <si>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</si>
  <si>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</si>
  <si>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</si>
  <si>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</si>
  <si>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</si>
  <si>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</si>
  <si>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</si>
  <si>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</si>
  <si>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</si>
  <si>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</si>
  <si>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</si>
  <si>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</si>
  <si>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</si>
  <si>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</si>
  <si>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</si>
  <si>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</si>
  <si>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</si>
  <si>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</si>
  <si>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</si>
  <si>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</si>
  <si>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</si>
  <si>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</si>
  <si>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</si>
  <si>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</si>
  <si>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</si>
  <si>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</si>
  <si>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</si>
  <si>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</si>
  <si>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</si>
  <si>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</si>
  <si>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</si>
  <si>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</si>
  <si>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</si>
  <si>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</si>
  <si>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</si>
  <si>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</si>
  <si>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</si>
  <si>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</si>
  <si>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</si>
  <si>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</si>
  <si>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</si>
  <si>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</si>
  <si>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</si>
  <si>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</si>
  <si>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</si>
  <si>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</si>
  <si>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</si>
  <si>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</si>
  <si>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</si>
  <si>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</si>
  <si>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</si>
  <si>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</si>
  <si>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</si>
  <si>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</si>
  <si>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</si>
  <si>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</si>
  <si>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</si>
  <si>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</si>
  <si>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</si>
  <si>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</si>
  <si>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</si>
  <si>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</si>
  <si>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</si>
  <si>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</si>
  <si>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</si>
  <si>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</si>
  <si>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</si>
  <si>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</si>
  <si>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</si>
  <si>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</si>
  <si>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</si>
  <si>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</si>
  <si>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</si>
  <si>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</si>
  <si>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</si>
  <si>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</si>
  <si>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</si>
  <si>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</si>
  <si>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</si>
  <si>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</si>
  <si>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</si>
  <si>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</si>
  <si>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</si>
  <si>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</si>
  <si>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</si>
  <si>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</si>
  <si>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</si>
  <si>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</si>
  <si>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</si>
  <si>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</si>
  <si>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</si>
  <si>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</si>
  <si>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</si>
  <si>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</si>
  <si>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</si>
  <si>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</si>
  <si>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</si>
  <si>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</si>
  <si>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</si>
  <si>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</si>
  <si>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</si>
  <si>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</si>
  <si>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</si>
  <si>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</si>
  <si>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</si>
  <si>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</si>
  <si>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</si>
  <si>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</si>
  <si>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</si>
  <si>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</si>
  <si>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</si>
  <si>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</si>
  <si>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</si>
  <si>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</si>
  <si>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</si>
  <si>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</si>
  <si>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</si>
  <si>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</si>
  <si>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</si>
  <si>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</si>
  <si>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</si>
  <si>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</si>
  <si>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</si>
  <si>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</si>
  <si>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</si>
  <si>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</si>
  <si>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</si>
  <si>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</si>
  <si>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</si>
  <si>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</si>
  <si>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</si>
  <si>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</si>
  <si>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</si>
  <si>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</si>
  <si>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</si>
  <si>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</si>
  <si>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</si>
  <si>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</si>
  <si>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</si>
  <si>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</si>
  <si>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</si>
  <si>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</si>
  <si>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</si>
  <si>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</si>
  <si>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</si>
  <si>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</si>
  <si>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</si>
  <si>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</si>
  <si>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</si>
  <si>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</si>
  <si>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</si>
  <si>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</si>
  <si>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</si>
  <si>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</si>
  <si>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</si>
  <si>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</si>
  <si>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</si>
  <si>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</si>
  <si>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</si>
  <si>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</si>
  <si>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</si>
  <si>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</si>
  <si>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</si>
  <si>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</si>
  <si>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</si>
  <si>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</si>
  <si>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</si>
  <si>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</si>
  <si>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</si>
  <si>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</si>
  <si>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</si>
  <si>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</si>
  <si>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</si>
  <si>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</si>
  <si>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</si>
  <si>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</si>
  <si>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</si>
  <si>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</si>
  <si>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</si>
  <si>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</si>
  <si>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</si>
  <si>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</si>
  <si>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</si>
  <si>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</si>
  <si>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</si>
  <si>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</si>
  <si>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</si>
  <si>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</si>
  <si>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</si>
  <si>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</si>
  <si>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</si>
  <si>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</si>
  <si>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</si>
  <si>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</si>
  <si>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</si>
  <si>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</si>
  <si>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</si>
  <si>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</si>
  <si>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</si>
  <si>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</si>
  <si>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</si>
  <si>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</si>
  <si>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</si>
  <si>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</si>
  <si>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</si>
  <si>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</si>
  <si>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</si>
  <si>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</si>
  <si>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</si>
  <si>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</si>
  <si>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</si>
  <si>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</si>
  <si>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</si>
  <si>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</si>
  <si>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</si>
  <si>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</si>
  <si>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</si>
  <si>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</si>
  <si>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</si>
  <si>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</si>
  <si>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</si>
  <si>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</si>
  <si>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</si>
  <si>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</si>
  <si>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</si>
  <si>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</si>
  <si>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</si>
  <si>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</si>
  <si>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</si>
  <si>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</si>
  <si>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</si>
  <si>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</si>
  <si>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</si>
  <si>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</si>
  <si>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</si>
  <si>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</si>
  <si>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</si>
  <si>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</si>
  <si>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</si>
  <si>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</si>
  <si>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</si>
  <si>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</si>
  <si>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</si>
  <si>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</si>
  <si>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</si>
  <si>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</si>
  <si>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</si>
  <si>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</si>
  <si>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</si>
  <si>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</si>
  <si>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</si>
  <si>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</si>
  <si>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</si>
  <si>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</si>
  <si>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</si>
  <si>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</si>
  <si>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</si>
  <si>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</si>
  <si>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</si>
  <si>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</si>
  <si>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</si>
  <si>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</si>
  <si>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</si>
  <si>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</si>
  <si>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</si>
  <si>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</si>
  <si>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</si>
  <si>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</si>
  <si>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</si>
  <si>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</si>
  <si>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</si>
  <si>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</si>
  <si>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</si>
  <si>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</si>
  <si>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</si>
  <si>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</si>
  <si>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</si>
  <si>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</si>
  <si>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</si>
  <si>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</si>
  <si>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</si>
  <si>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</si>
  <si>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</si>
  <si>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</si>
  <si>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</si>
  <si>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</si>
  <si>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</si>
  <si>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</si>
  <si>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</si>
  <si>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</si>
  <si>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</si>
  <si>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</si>
  <si>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</si>
  <si>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</si>
  <si>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</si>
  <si>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</si>
  <si>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</si>
  <si>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</si>
  <si>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</si>
  <si>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</si>
  <si>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</si>
  <si>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</si>
  <si>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</si>
  <si>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</si>
  <si>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</si>
  <si>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</si>
  <si>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</si>
  <si>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</si>
  <si>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</si>
  <si>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</si>
  <si>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</si>
  <si>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</si>
  <si>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</si>
  <si>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</si>
  <si>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</si>
  <si>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</si>
  <si>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</si>
  <si>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</si>
  <si>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</si>
  <si>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</si>
  <si>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</si>
  <si>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</si>
  <si>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</si>
  <si>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</si>
  <si>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</si>
  <si>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</si>
  <si>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</si>
  <si>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</si>
  <si>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</si>
  <si>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</si>
  <si>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</si>
  <si>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</si>
  <si>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</si>
  <si>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</si>
  <si>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</si>
  <si>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</si>
  <si>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</si>
  <si>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</si>
  <si>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</si>
  <si>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</si>
  <si>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</si>
  <si>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</si>
  <si>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</si>
  <si>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</si>
  <si>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</si>
  <si>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</si>
  <si>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</si>
  <si>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</si>
  <si>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</si>
  <si>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</si>
  <si>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</si>
  <si>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</si>
  <si>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</si>
  <si>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</si>
  <si>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</si>
  <si>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</si>
  <si>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</si>
  <si>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</si>
  <si>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</si>
  <si>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</si>
  <si>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</si>
  <si>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</si>
  <si>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</si>
  <si>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</si>
  <si>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</si>
  <si>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</si>
  <si>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</si>
  <si>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</si>
  <si>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</si>
  <si>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</si>
  <si>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</si>
  <si>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</si>
  <si>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</si>
  <si>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</si>
  <si>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</si>
  <si>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</si>
  <si>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</si>
  <si>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</si>
  <si>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</si>
  <si>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</si>
  <si>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</si>
  <si>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</si>
  <si>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</si>
  <si>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</si>
  <si>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</si>
  <si>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</si>
  <si>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</si>
  <si>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</si>
  <si>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</si>
  <si>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</si>
  <si>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</si>
  <si>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</si>
  <si>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</si>
  <si>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</si>
  <si>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</si>
  <si>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</si>
  <si>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</si>
  <si>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</si>
  <si>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</si>
  <si>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</si>
  <si>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</si>
  <si>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</si>
  <si>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</si>
  <si>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</si>
  <si>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</si>
  <si>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</si>
  <si>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</si>
  <si>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</si>
  <si>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</si>
  <si>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</si>
  <si>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</si>
  <si>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</si>
  <si>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</si>
  <si>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</si>
  <si>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</si>
  <si>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</si>
  <si>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</si>
  <si>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</si>
  <si>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</si>
  <si>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</si>
  <si>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</si>
  <si>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</si>
  <si>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</si>
  <si>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</si>
  <si>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</si>
  <si>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</si>
  <si>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</si>
  <si>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</si>
  <si>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</si>
  <si>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</si>
  <si>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</si>
  <si>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</si>
  <si>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</si>
  <si>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</si>
  <si>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</si>
  <si>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</si>
  <si>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</si>
  <si>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</si>
  <si>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</si>
  <si>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</si>
  <si>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</si>
  <si>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</si>
  <si>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</si>
  <si>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</si>
  <si>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</si>
  <si>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</si>
  <si>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</si>
  <si>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</si>
  <si>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</si>
  <si>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</si>
  <si>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</si>
  <si>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</si>
  <si>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</si>
  <si>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</si>
  <si>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</si>
  <si>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</si>
  <si>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</si>
  <si>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</si>
  <si>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</si>
  <si>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</si>
  <si>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</si>
  <si>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</si>
  <si>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</si>
  <si>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</si>
  <si>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</si>
  <si>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</si>
  <si>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</si>
  <si>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</si>
  <si>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</si>
  <si>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</si>
  <si>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</si>
  <si>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</si>
  <si>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</si>
  <si>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</si>
  <si>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</si>
  <si>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</si>
  <si>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</si>
  <si>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</si>
  <si>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</si>
  <si>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</si>
  <si>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</si>
  <si>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</si>
  <si>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</si>
  <si>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</si>
  <si>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</si>
  <si>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</si>
  <si>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</si>
  <si>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</si>
  <si>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</si>
  <si>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</si>
  <si>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</si>
  <si>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</si>
  <si>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</si>
  <si>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</si>
  <si>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</si>
  <si>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</si>
  <si>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</si>
  <si>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</si>
  <si>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</si>
  <si>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</si>
  <si>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</si>
  <si>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</si>
  <si>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</si>
  <si>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</si>
  <si>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</si>
  <si>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</si>
  <si>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</si>
  <si>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</si>
  <si>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</si>
  <si>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</si>
  <si>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</si>
  <si>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</si>
  <si>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</si>
  <si>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</si>
  <si>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</si>
  <si>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</si>
  <si>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</si>
  <si>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</si>
  <si>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</si>
  <si>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</si>
  <si>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</si>
  <si>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</si>
  <si>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</si>
  <si>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</si>
  <si>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</si>
  <si>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</si>
  <si>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</si>
  <si>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</si>
  <si>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</si>
  <si>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</si>
  <si>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</si>
  <si>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</si>
  <si>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</si>
  <si>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</si>
  <si>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</si>
  <si>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</si>
  <si>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</si>
  <si>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</si>
  <si>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</si>
  <si>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</si>
  <si>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</si>
  <si>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</si>
  <si>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</si>
  <si>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</si>
  <si>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</si>
  <si>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</si>
  <si>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</si>
  <si>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</si>
  <si>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</si>
  <si>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</si>
  <si>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</si>
  <si>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</si>
  <si>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</si>
  <si>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</si>
  <si>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</si>
  <si>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</si>
  <si>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</si>
  <si>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</si>
  <si>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</si>
  <si>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</si>
  <si>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</si>
  <si>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</si>
  <si>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</si>
  <si>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</si>
  <si>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</si>
  <si>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</si>
  <si>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</si>
  <si>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</si>
  <si>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</si>
  <si>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</si>
  <si>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</si>
  <si>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</si>
  <si>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</si>
  <si>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</si>
  <si>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</si>
  <si>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</si>
  <si>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</si>
  <si>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</si>
  <si>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</si>
  <si>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</si>
  <si>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</si>
  <si>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</si>
  <si>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</si>
  <si>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</si>
  <si>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</si>
  <si>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</si>
  <si>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</si>
  <si>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</si>
  <si>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</si>
  <si>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</si>
  <si>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</si>
  <si>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</si>
  <si>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</si>
  <si>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</si>
  <si>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</si>
  <si>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</si>
  <si>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</si>
  <si>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</si>
  <si>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</si>
  <si>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</si>
  <si>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</si>
  <si>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</si>
  <si>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</si>
  <si>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</si>
  <si>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</si>
  <si>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</si>
  <si>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</si>
  <si>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</si>
  <si>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</si>
  <si>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</si>
  <si>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</si>
  <si>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</si>
  <si>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</si>
  <si>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</si>
  <si>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</si>
  <si>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</si>
  <si>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</si>
  <si>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</si>
  <si>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</si>
  <si>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</si>
  <si>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</si>
  <si>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</si>
  <si>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</si>
  <si>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</si>
  <si>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</si>
  <si>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</si>
  <si>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</si>
  <si>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</si>
  <si>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</si>
  <si>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</si>
  <si>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</si>
  <si>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</si>
  <si>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</si>
  <si>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</si>
  <si>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</si>
  <si>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</si>
  <si>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</si>
  <si>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</si>
  <si>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</si>
  <si>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</si>
  <si>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</si>
  <si>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</si>
  <si>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</si>
  <si>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</si>
  <si>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</si>
  <si>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</si>
  <si>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</si>
  <si>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</si>
  <si>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</si>
  <si>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</si>
  <si>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</si>
  <si>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</si>
  <si>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</si>
  <si>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</si>
  <si>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</si>
  <si>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</si>
  <si>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</si>
  <si>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</si>
  <si>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</si>
  <si>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</si>
  <si>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</si>
  <si>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</si>
  <si>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</si>
  <si>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</si>
  <si>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</si>
  <si>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</si>
  <si>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</si>
  <si>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</si>
  <si>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</si>
  <si>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</si>
  <si>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</si>
  <si>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</si>
  <si>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</si>
  <si>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</si>
  <si>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</si>
  <si>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</si>
  <si>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</si>
  <si>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</si>
  <si>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</si>
  <si>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</si>
  <si>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</si>
  <si>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</si>
  <si>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</si>
  <si>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</si>
  <si>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</si>
  <si>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</si>
  <si>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</si>
  <si>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</si>
  <si>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</si>
  <si>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</si>
  <si>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</si>
  <si>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</si>
  <si>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</si>
  <si>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</si>
  <si>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</si>
  <si>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</si>
  <si>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</si>
  <si>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</si>
  <si>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</si>
  <si>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</si>
  <si>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</si>
  <si>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</si>
  <si>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</si>
  <si>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</si>
  <si>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</si>
  <si>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</si>
  <si>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</si>
  <si>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</si>
  <si>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</si>
  <si>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</si>
  <si>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</si>
  <si>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</si>
  <si>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</si>
  <si>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</si>
  <si>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</si>
  <si>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</si>
  <si>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</si>
  <si>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</si>
  <si>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</si>
  <si>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</si>
  <si>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</si>
  <si>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</si>
  <si>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</si>
  <si>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</si>
  <si>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</si>
  <si>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</si>
  <si>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</si>
  <si>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</si>
  <si>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</si>
  <si>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</si>
  <si>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</si>
  <si>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</si>
  <si>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</si>
  <si>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</si>
  <si>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</si>
  <si>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</si>
  <si>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</si>
  <si>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</si>
  <si>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</si>
  <si>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</si>
  <si>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</si>
  <si>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</si>
  <si>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</si>
  <si>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</si>
  <si>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</si>
  <si>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</si>
  <si>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</si>
  <si>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</si>
  <si>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</si>
  <si>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</si>
  <si>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</si>
  <si>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</si>
  <si>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</si>
  <si>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</si>
  <si>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</si>
  <si>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</si>
  <si>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</si>
  <si>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</si>
  <si>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</si>
  <si>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</si>
  <si>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</si>
  <si>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</si>
  <si>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</si>
  <si>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</si>
  <si>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</si>
  <si>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</si>
  <si>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</si>
  <si>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</si>
  <si>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</si>
  <si>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</si>
  <si>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</si>
  <si>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</si>
  <si>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</si>
  <si>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</si>
  <si>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</si>
  <si>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</si>
  <si>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</si>
  <si>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</si>
  <si>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</si>
  <si>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</si>
  <si>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</si>
  <si>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</si>
  <si>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</si>
  <si>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</si>
  <si>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</si>
  <si>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</si>
  <si>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</si>
  <si>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</si>
  <si>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</si>
  <si>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</si>
  <si>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</si>
  <si>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</si>
  <si>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</si>
  <si>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</si>
  <si>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</si>
  <si>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</si>
  <si>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</si>
  <si>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</si>
  <si>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</si>
  <si>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</si>
  <si>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</si>
  <si>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</si>
  <si>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</si>
  <si>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</si>
  <si>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</si>
  <si>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</si>
  <si>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</si>
  <si>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</si>
  <si>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</si>
  <si>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</si>
  <si>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</si>
  <si>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</si>
  <si>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</si>
  <si>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</si>
  <si>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</si>
  <si>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</si>
  <si>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</si>
  <si>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</si>
  <si>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</si>
  <si>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</si>
  <si>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</si>
  <si>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</si>
  <si>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</si>
  <si>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</si>
  <si>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</si>
  <si>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</si>
  <si>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</si>
  <si>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</si>
  <si>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</si>
  <si>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</si>
  <si>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</si>
  <si>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</si>
  <si>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</si>
  <si>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</si>
  <si>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</si>
  <si>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</si>
  <si>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</si>
  <si>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</si>
  <si>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</si>
  <si>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</si>
  <si>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</si>
  <si>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</si>
  <si>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</si>
  <si>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</si>
  <si>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</si>
  <si>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</si>
  <si>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</si>
  <si>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</si>
  <si>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</si>
  <si>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</si>
  <si>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</si>
  <si>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</si>
  <si>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</si>
  <si>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</si>
  <si>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</si>
  <si>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</si>
  <si>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</si>
  <si>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</si>
  <si>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</si>
  <si>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</si>
  <si>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</si>
  <si>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</si>
  <si>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</si>
  <si>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</si>
  <si>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</si>
  <si>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</si>
  <si>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</si>
  <si>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</si>
  <si>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</si>
  <si>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</si>
  <si>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</si>
  <si>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</si>
  <si>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</si>
  <si>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</si>
  <si>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</si>
  <si>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</si>
  <si>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</si>
  <si>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</si>
  <si>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</si>
  <si>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</si>
  <si>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</si>
  <si>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</si>
  <si>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</si>
  <si>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</si>
  <si>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</si>
  <si>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</si>
  <si>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</si>
  <si>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</si>
  <si>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</si>
  <si>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</si>
  <si>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</si>
  <si>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</si>
  <si>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</si>
  <si>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</si>
  <si>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</si>
  <si>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</si>
  <si>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</si>
  <si>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</si>
  <si>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</si>
  <si>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</si>
  <si>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</si>
  <si>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</si>
  <si>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</si>
  <si>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</si>
  <si>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</si>
  <si>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</si>
  <si>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</si>
  <si>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</si>
  <si>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</si>
  <si>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</si>
  <si>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</si>
  <si>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</si>
  <si>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</si>
  <si>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</si>
  <si>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</si>
  <si>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</si>
  <si>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</si>
  <si>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</si>
  <si>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</si>
  <si>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</si>
  <si>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</si>
  <si>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</si>
  <si>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</si>
  <si>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</si>
  <si>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</si>
  <si>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</si>
  <si>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</si>
  <si>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</si>
  <si>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</si>
  <si>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</si>
  <si>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</si>
  <si>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</si>
  <si>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</si>
  <si>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</si>
  <si>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</si>
  <si>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</si>
  <si>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</si>
  <si>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</si>
  <si>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</si>
  <si>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</si>
  <si>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</si>
  <si>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</si>
  <si>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</si>
  <si>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</si>
  <si>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</si>
  <si>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</si>
  <si>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</si>
  <si>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</si>
  <si>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</si>
  <si>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</si>
  <si>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</si>
  <si>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</si>
  <si>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</si>
  <si>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</si>
  <si>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</si>
  <si>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</si>
  <si>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</si>
  <si>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</si>
  <si>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</si>
  <si>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</si>
  <si>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</si>
  <si>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</si>
  <si>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</si>
  <si>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</si>
  <si>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</si>
  <si>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</si>
  <si>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</si>
  <si>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</si>
  <si>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</si>
  <si>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</si>
  <si>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</si>
  <si>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</si>
  <si>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</si>
  <si>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</si>
  <si>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</si>
  <si>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</si>
  <si>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</si>
  <si>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</si>
  <si>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</si>
  <si>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</si>
  <si>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</si>
  <si>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</si>
  <si>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</si>
  <si>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</si>
  <si>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</si>
  <si>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</si>
  <si>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</si>
  <si>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</si>
  <si>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</si>
  <si>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</si>
  <si>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</si>
  <si>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</si>
  <si>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</si>
  <si>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</si>
  <si>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</si>
  <si>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</si>
  <si>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</si>
  <si>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</si>
  <si>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</si>
  <si>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</si>
  <si>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</si>
  <si>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</si>
  <si>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</si>
  <si>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</si>
  <si>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</si>
  <si>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</si>
  <si>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</si>
  <si>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</si>
  <si>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</si>
  <si>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</si>
  <si>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</si>
  <si>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</si>
  <si>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</si>
  <si>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</si>
  <si>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</si>
  <si>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</si>
  <si>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</si>
  <si>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</si>
  <si>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</si>
  <si>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</si>
  <si>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</si>
  <si>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</si>
  <si>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</si>
  <si>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</si>
  <si>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</si>
  <si>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</si>
  <si>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</si>
  <si>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</si>
  <si>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</si>
  <si>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</si>
  <si>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</si>
  <si>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</si>
  <si>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</si>
  <si>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</si>
  <si>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</si>
  <si>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</si>
  <si>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</si>
  <si>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</si>
  <si>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</si>
  <si>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</si>
  <si>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</si>
  <si>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</si>
  <si>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</si>
  <si>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</si>
  <si>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</si>
  <si>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</si>
  <si>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</si>
  <si>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</si>
  <si>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</si>
  <si>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</si>
  <si>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</si>
  <si>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</si>
  <si>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</si>
  <si>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</si>
  <si>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</si>
  <si>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</si>
  <si>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</si>
  <si>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</si>
  <si>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</si>
  <si>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</si>
  <si>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</si>
  <si>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</si>
  <si>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</si>
  <si>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</si>
  <si>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</si>
  <si>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</si>
  <si>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</si>
  <si>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</si>
  <si>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</si>
  <si>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</si>
  <si>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</si>
  <si>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</si>
  <si>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</si>
  <si>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</si>
  <si>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</si>
  <si>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</si>
  <si>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</si>
  <si>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</si>
  <si>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</si>
  <si>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</si>
  <si>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</si>
  <si>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</si>
  <si>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</si>
  <si>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</si>
  <si>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</si>
  <si>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</si>
  <si>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</si>
  <si>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</si>
  <si>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</si>
  <si>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</si>
  <si>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</si>
  <si>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</si>
  <si>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</si>
  <si>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</si>
  <si>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</si>
  <si>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</si>
  <si>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</si>
  <si>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</si>
  <si>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</si>
  <si>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</si>
  <si>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</si>
  <si>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</si>
  <si>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</si>
  <si>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</si>
  <si>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</si>
  <si>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</si>
  <si>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</si>
  <si>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</si>
  <si>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</si>
  <si>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</si>
  <si>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</si>
  <si>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</si>
  <si>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</si>
  <si>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</si>
  <si>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</si>
  <si>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</si>
  <si>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</si>
  <si>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</si>
  <si>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</si>
  <si>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</si>
  <si>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</si>
  <si>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</si>
  <si>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</si>
  <si>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</si>
  <si>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</si>
  <si>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</si>
  <si>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</si>
  <si>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</si>
  <si>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</si>
  <si>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</si>
  <si>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</si>
  <si>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</si>
  <si>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</si>
  <si>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</si>
  <si>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</si>
  <si>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</si>
  <si>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</si>
  <si>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</si>
  <si>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</si>
  <si>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</si>
  <si>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</si>
  <si>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</si>
  <si>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</si>
  <si>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</si>
  <si>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</si>
  <si>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</si>
  <si>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</si>
  <si>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</si>
  <si>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</si>
  <si>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</si>
  <si>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</si>
  <si>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</si>
  <si>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</si>
  <si>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</si>
  <si>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</si>
  <si>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</si>
  <si>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</si>
  <si>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</si>
  <si>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</si>
  <si>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</si>
  <si>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</si>
  <si>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</si>
  <si>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</si>
  <si>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</si>
  <si>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</si>
  <si>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</si>
  <si>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</si>
  <si>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</si>
  <si>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</si>
  <si>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</si>
  <si>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</si>
  <si>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</si>
  <si>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</si>
  <si>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</si>
  <si>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</si>
  <si>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</si>
  <si>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</si>
  <si>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</si>
  <si>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</si>
  <si>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</si>
  <si>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</si>
  <si>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</si>
  <si>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</si>
  <si>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</si>
  <si>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</si>
  <si>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</si>
  <si>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</si>
  <si>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</si>
  <si>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</si>
  <si>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</si>
  <si>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</si>
  <si>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</si>
  <si>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</si>
  <si>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</si>
  <si>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</si>
  <si>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</si>
  <si>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</si>
  <si>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</si>
  <si>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</si>
  <si>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</si>
  <si>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</si>
  <si>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</si>
  <si>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</si>
  <si>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</si>
  <si>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</si>
  <si>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</si>
  <si>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</si>
  <si>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</si>
  <si>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</si>
  <si>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</si>
  <si>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</si>
  <si>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</si>
  <si>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</si>
  <si>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</si>
  <si>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</si>
  <si>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</si>
  <si>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</si>
  <si>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</si>
  <si>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</si>
  <si>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</si>
  <si>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</si>
  <si>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</si>
  <si>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</si>
  <si>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</si>
  <si>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</si>
  <si>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</si>
  <si>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</si>
  <si>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</si>
  <si>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</si>
  <si>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</si>
  <si>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</si>
  <si>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</si>
  <si>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</si>
  <si>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</si>
  <si>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</si>
  <si>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</si>
  <si>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</si>
  <si>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</si>
  <si>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</si>
  <si>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</si>
  <si>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</si>
  <si>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</si>
  <si>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</si>
  <si>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</si>
  <si>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</si>
  <si>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</si>
  <si>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</si>
  <si>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</si>
  <si>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</si>
  <si>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</si>
  <si>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</si>
  <si>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</si>
  <si>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</si>
  <si>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</si>
  <si>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</si>
  <si>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</si>
  <si>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</si>
  <si>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</si>
  <si>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</si>
  <si>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</si>
  <si>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</si>
  <si>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</si>
  <si>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</si>
  <si>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</si>
  <si>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</si>
  <si>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</si>
  <si>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</si>
  <si>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</si>
  <si>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</si>
  <si>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</si>
  <si>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</si>
  <si>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</si>
  <si>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</si>
  <si>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</si>
  <si>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</si>
  <si>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</si>
  <si>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</si>
  <si>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</si>
  <si>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</si>
  <si>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</si>
  <si>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</si>
  <si>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</si>
  <si>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</si>
  <si>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</si>
  <si>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</si>
  <si>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</si>
  <si>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</si>
  <si>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</si>
  <si>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</si>
  <si>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</si>
  <si>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</si>
  <si>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</si>
  <si>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</si>
  <si>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</si>
  <si>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</si>
  <si>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</si>
  <si>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</si>
  <si>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</si>
  <si>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</si>
  <si>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</si>
  <si>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</si>
  <si>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</si>
  <si>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</si>
  <si>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</si>
  <si>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</si>
  <si>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</si>
  <si>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</si>
  <si>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</si>
  <si>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</si>
  <si>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</si>
  <si>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</si>
  <si>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</si>
  <si>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</si>
  <si>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</si>
  <si>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</si>
  <si>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</si>
  <si>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</si>
  <si>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</si>
  <si>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</si>
  <si>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</si>
  <si>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</si>
  <si>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</si>
  <si>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</si>
  <si>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</si>
  <si>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</si>
  <si>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</si>
  <si>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</si>
  <si>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</si>
  <si>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</si>
  <si>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</si>
  <si>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</si>
  <si>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</si>
  <si>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</si>
  <si>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</si>
  <si>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</si>
  <si>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</si>
  <si>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</si>
  <si>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</si>
  <si>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</si>
  <si>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</si>
  <si>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</si>
  <si>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</si>
  <si>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</si>
  <si>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</si>
  <si>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</si>
  <si>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</si>
  <si>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</si>
  <si>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</si>
  <si>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</si>
  <si>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</si>
  <si>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</si>
  <si>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</si>
  <si>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</si>
  <si>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</si>
  <si>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</si>
  <si>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</si>
  <si>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</si>
  <si>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</si>
  <si>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</si>
  <si>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</si>
  <si>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</si>
  <si>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</si>
  <si>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</si>
  <si>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</si>
  <si>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</si>
  <si>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</si>
  <si>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</si>
  <si>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</si>
  <si>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</si>
  <si>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</si>
  <si>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</si>
  <si>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</si>
  <si>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</si>
  <si>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</si>
  <si>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</si>
  <si>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</si>
  <si>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</si>
  <si>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</si>
  <si>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</si>
  <si>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</si>
  <si>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</si>
  <si>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</si>
  <si>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</si>
  <si>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</si>
  <si>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</si>
  <si>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</si>
  <si>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</si>
  <si>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</si>
  <si>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</si>
  <si>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</si>
  <si>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</si>
  <si>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</si>
  <si>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</si>
  <si>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</si>
  <si>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</si>
  <si>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</si>
  <si>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</si>
  <si>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</si>
  <si>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</si>
  <si>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</si>
  <si>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</si>
  <si>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</si>
  <si>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</si>
  <si>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</si>
  <si>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</si>
  <si>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</si>
  <si>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</si>
  <si>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</si>
  <si>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</si>
  <si>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</si>
  <si>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</si>
  <si>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</si>
  <si>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</si>
  <si>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</si>
  <si>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</si>
  <si>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</si>
  <si>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</si>
  <si>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</si>
  <si>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</si>
  <si>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</si>
  <si>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</si>
  <si>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</si>
  <si>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</si>
  <si>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</si>
  <si>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</si>
  <si>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</si>
  <si>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</si>
  <si>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</si>
  <si>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</si>
  <si>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</si>
  <si>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</si>
  <si>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</si>
  <si>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</si>
  <si>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</si>
  <si>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</si>
  <si>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</si>
  <si>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</si>
  <si>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</si>
  <si>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</si>
  <si>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</si>
  <si>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</si>
  <si>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</si>
  <si>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</si>
  <si>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</si>
  <si>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</si>
  <si>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</si>
  <si>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</si>
  <si>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</si>
  <si>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</si>
  <si>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</si>
  <si>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</si>
  <si>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</si>
  <si>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</si>
  <si>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</si>
  <si>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</si>
  <si>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</si>
  <si>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</si>
  <si>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</si>
  <si>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</si>
  <si>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</si>
  <si>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</si>
  <si>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</si>
  <si>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</si>
  <si>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</si>
  <si>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</si>
  <si>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</si>
  <si>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</si>
  <si>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</si>
  <si>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</si>
  <si>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</si>
  <si>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</si>
  <si>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</si>
  <si>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</si>
  <si>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</si>
  <si>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</si>
  <si>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</si>
  <si>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</si>
  <si>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</si>
  <si>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</si>
  <si>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</si>
  <si>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</si>
  <si>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</si>
  <si>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</si>
  <si>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</si>
  <si>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</si>
  <si>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</si>
  <si>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</si>
  <si>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</si>
  <si>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</si>
  <si>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</si>
  <si>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</si>
  <si>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</si>
  <si>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</si>
  <si>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</si>
  <si>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</si>
  <si>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</si>
  <si>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</si>
  <si>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</si>
  <si>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</si>
  <si>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</si>
  <si>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</si>
  <si>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</si>
  <si>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</si>
  <si>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</si>
  <si>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</si>
  <si>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</si>
  <si>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</si>
  <si>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</si>
  <si>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</si>
  <si>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</si>
  <si>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</si>
  <si>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</si>
  <si>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</si>
  <si>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</si>
  <si>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</si>
  <si>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</si>
  <si>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</si>
  <si>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</si>
  <si>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</si>
  <si>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</si>
  <si>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</si>
  <si>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</si>
  <si>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</si>
  <si>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</si>
  <si>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</si>
  <si>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</si>
  <si>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</si>
  <si>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</si>
  <si>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</si>
  <si>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</si>
  <si>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</si>
  <si>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</si>
  <si>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</si>
  <si>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</si>
  <si>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</si>
  <si>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</si>
  <si>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</si>
  <si>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</si>
  <si>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</si>
  <si>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</si>
  <si>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</si>
  <si>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</si>
  <si>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</si>
  <si>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</si>
  <si>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</si>
  <si>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</si>
  <si>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</si>
  <si>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</si>
  <si>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</si>
  <si>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</si>
  <si>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</si>
  <si>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</si>
  <si>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</si>
  <si>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</si>
  <si>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</si>
  <si>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</si>
  <si>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</si>
  <si>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</si>
  <si>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</si>
  <si>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</si>
  <si>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</si>
  <si>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</si>
  <si>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</si>
  <si>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</si>
  <si>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</si>
  <si>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</si>
  <si>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</si>
  <si>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</si>
  <si>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</si>
  <si>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</si>
  <si>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</si>
  <si>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</si>
  <si>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</si>
  <si>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</si>
  <si>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</si>
  <si>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</si>
  <si>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</si>
  <si>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</si>
  <si>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</si>
  <si>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</si>
  <si>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</si>
  <si>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</si>
  <si>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</si>
  <si>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</si>
  <si>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</si>
  <si>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</si>
  <si>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</si>
  <si>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</si>
  <si>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</si>
  <si>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</si>
  <si>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</si>
  <si>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</si>
  <si>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</si>
  <si>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</si>
  <si>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</si>
  <si>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</si>
  <si>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</si>
  <si>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</si>
  <si>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</si>
  <si>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</si>
  <si>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</si>
  <si>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</si>
  <si>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</si>
  <si>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</si>
  <si>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</si>
  <si>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</si>
  <si>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</si>
  <si>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</si>
  <si>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</si>
  <si>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</si>
  <si>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</si>
  <si>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</si>
  <si>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</si>
  <si>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</si>
  <si>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</si>
  <si>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</si>
  <si>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</si>
  <si>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</si>
  <si>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</si>
  <si>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</si>
  <si>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</si>
  <si>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</si>
  <si>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</si>
  <si>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</si>
  <si>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</si>
  <si>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</si>
  <si>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</si>
  <si>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</si>
  <si>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</si>
  <si>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</si>
  <si>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</si>
  <si>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</si>
  <si>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</si>
  <si>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</si>
  <si>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</si>
  <si>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</si>
  <si>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</si>
  <si>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</si>
  <si>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</si>
  <si>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</si>
  <si>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</si>
  <si>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</si>
  <si>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</si>
  <si>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</si>
  <si>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</si>
  <si>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</si>
  <si>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</si>
  <si>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</si>
  <si>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</si>
  <si>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</si>
  <si>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</si>
  <si>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</si>
  <si>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</si>
  <si>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</si>
  <si>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</si>
  <si>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</si>
  <si>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</si>
  <si>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</si>
  <si>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</si>
  <si>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</si>
  <si>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</si>
  <si>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</si>
  <si>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</si>
  <si>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</si>
  <si>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</si>
  <si>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</si>
  <si>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</si>
  <si>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</si>
  <si>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</si>
  <si>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</si>
  <si>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</si>
  <si>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</si>
  <si>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</si>
  <si>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</si>
  <si>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</si>
  <si>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</si>
  <si>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</si>
  <si>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</si>
  <si>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</si>
  <si>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</si>
  <si>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</si>
  <si>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</si>
  <si>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</si>
  <si>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</si>
  <si>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</si>
  <si>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</si>
  <si>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</si>
  <si>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</si>
  <si>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</si>
  <si>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</si>
  <si>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</si>
  <si>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</si>
  <si>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</si>
  <si>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</si>
  <si>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</si>
  <si>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</si>
  <si>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</si>
  <si>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</si>
  <si>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</si>
  <si>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</si>
  <si>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</si>
  <si>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</si>
  <si>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</si>
  <si>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</si>
  <si>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</si>
  <si>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</si>
  <si>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</si>
  <si>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</si>
  <si>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</si>
  <si>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</si>
  <si>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</si>
  <si>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</si>
  <si>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</si>
  <si>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</si>
  <si>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</si>
  <si>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</si>
  <si>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</si>
  <si>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</si>
  <si>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</si>
  <si>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</si>
  <si>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</si>
  <si>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</si>
  <si>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</si>
  <si>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</si>
  <si>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</si>
  <si>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</si>
  <si>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</si>
  <si>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</si>
  <si>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</si>
  <si>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</si>
  <si>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</si>
  <si>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</si>
  <si>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</si>
  <si>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</si>
  <si>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</si>
  <si>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</si>
  <si>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</si>
  <si>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</si>
  <si>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</si>
  <si>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</si>
  <si>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</si>
  <si>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</si>
  <si>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</si>
  <si>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</si>
  <si>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</si>
  <si>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</si>
  <si>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</si>
  <si>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</si>
  <si>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</si>
  <si>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</si>
  <si>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</si>
  <si>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</si>
  <si>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</si>
  <si>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</si>
  <si>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</si>
  <si>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</si>
  <si>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</si>
  <si>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</si>
  <si>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</si>
  <si>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</si>
  <si>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</si>
  <si>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</si>
  <si>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</si>
  <si>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</si>
  <si>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</si>
  <si>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</si>
  <si>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</si>
  <si>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</si>
  <si>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</si>
  <si>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</si>
  <si>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</si>
  <si>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</si>
  <si>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</si>
  <si>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</si>
  <si>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</si>
  <si>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</si>
  <si>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</si>
  <si>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</si>
  <si>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</si>
  <si>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</si>
  <si>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</si>
  <si>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</si>
  <si>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</si>
  <si>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</si>
  <si>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</si>
  <si>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</si>
  <si>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</si>
  <si>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</si>
  <si>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</si>
  <si>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</si>
  <si>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</si>
  <si>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</si>
  <si>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</si>
  <si>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</si>
  <si>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</si>
  <si>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</si>
  <si>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</si>
  <si>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</si>
  <si>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</si>
  <si>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</si>
  <si>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</si>
  <si>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</si>
  <si>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</si>
  <si>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</si>
  <si>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</si>
  <si>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</si>
  <si>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</si>
  <si>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</si>
  <si>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</si>
  <si>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</si>
  <si>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</si>
  <si>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</si>
  <si>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</si>
  <si>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</si>
  <si>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</si>
  <si>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</si>
  <si>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</si>
  <si>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</si>
  <si>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</si>
  <si>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</si>
  <si>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</si>
  <si>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</si>
  <si>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</si>
  <si>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</si>
  <si>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</si>
  <si>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</si>
  <si>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</si>
  <si>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</si>
  <si>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</si>
  <si>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</si>
  <si>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</si>
  <si>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</si>
  <si>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</si>
  <si>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</si>
  <si>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</si>
  <si>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</si>
  <si>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</si>
  <si>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</si>
  <si>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</si>
  <si>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</si>
  <si>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</si>
  <si>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</si>
  <si>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</si>
  <si>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</si>
  <si>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</si>
  <si>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</si>
  <si>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</si>
  <si>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</si>
  <si>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</si>
  <si>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</si>
  <si>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</si>
  <si>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</si>
  <si>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</si>
  <si>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</si>
  <si>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</si>
  <si>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</si>
  <si>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</si>
  <si>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</si>
  <si>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</si>
  <si>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</si>
  <si>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</si>
  <si>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</si>
  <si>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</si>
  <si>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</si>
  <si>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</si>
  <si>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</si>
  <si>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</si>
  <si>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</si>
  <si>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</si>
  <si>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</si>
  <si>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</si>
  <si>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</si>
  <si>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</si>
  <si>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</si>
  <si>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</si>
  <si>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</si>
  <si>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</si>
  <si>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</si>
  <si>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</si>
  <si>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</si>
  <si>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</si>
  <si>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</si>
  <si>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</si>
  <si>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</si>
  <si>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</si>
  <si>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</si>
  <si>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</si>
  <si>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</si>
  <si>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</si>
  <si>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</si>
  <si>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</si>
  <si>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</si>
  <si>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</si>
  <si>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</si>
  <si>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</si>
  <si>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</si>
  <si>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</si>
  <si>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</si>
  <si>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</si>
  <si>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</si>
  <si>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</si>
  <si>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</si>
  <si>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</si>
  <si>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</si>
  <si>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</si>
  <si>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</si>
  <si>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</si>
  <si>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</si>
  <si>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</si>
  <si>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</si>
  <si>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</si>
  <si>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</si>
  <si>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</si>
  <si>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</si>
  <si>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</si>
  <si>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</si>
  <si>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</si>
  <si>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</si>
  <si>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</si>
  <si>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</si>
  <si>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</si>
  <si>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</si>
  <si>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</si>
  <si>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</si>
  <si>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</si>
  <si>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</si>
  <si>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</si>
  <si>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</si>
  <si>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</si>
  <si>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</si>
  <si>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</si>
  <si>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</si>
  <si>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</si>
  <si>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</si>
  <si>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</si>
  <si>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</si>
  <si>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</si>
  <si>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</si>
  <si>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</si>
  <si>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</si>
  <si>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</si>
  <si>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</si>
  <si>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</si>
  <si>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</si>
  <si>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</si>
  <si>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</si>
  <si>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</si>
  <si>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</si>
  <si>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</si>
  <si>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</si>
  <si>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</si>
  <si>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</si>
  <si>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</si>
  <si>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</si>
  <si>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</si>
  <si>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</si>
  <si>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</si>
  <si>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</si>
  <si>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</si>
  <si>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</si>
  <si>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</si>
  <si>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</si>
  <si>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</si>
  <si>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</si>
  <si>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</si>
  <si>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</si>
  <si>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</si>
  <si>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</si>
  <si>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</si>
  <si>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</si>
  <si>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</si>
  <si>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</si>
  <si>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</si>
  <si>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</si>
  <si>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</si>
  <si>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</si>
  <si>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</si>
  <si>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</si>
  <si>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</si>
  <si>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</si>
  <si>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</si>
  <si>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</si>
  <si>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</si>
  <si>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</si>
  <si>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</si>
  <si>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</si>
  <si>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</si>
  <si>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</si>
  <si>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</si>
  <si>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</si>
  <si>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</si>
  <si>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</si>
  <si>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</si>
  <si>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</si>
  <si>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</si>
  <si>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</si>
  <si>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</si>
  <si>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</si>
  <si>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</si>
  <si>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</si>
  <si>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</si>
  <si>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</si>
  <si>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</si>
  <si>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</si>
  <si>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</si>
  <si>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</si>
  <si>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</si>
  <si>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</si>
  <si>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</si>
  <si>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</si>
  <si>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</si>
  <si>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</si>
  <si>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</si>
  <si>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</si>
  <si>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</si>
  <si>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</si>
  <si>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</si>
  <si>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</si>
  <si>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</si>
  <si>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</si>
  <si>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</si>
  <si>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</si>
  <si>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</si>
  <si>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</si>
  <si>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</si>
  <si>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</si>
  <si>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</si>
  <si>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</si>
  <si>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</si>
  <si>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</si>
  <si>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</si>
  <si>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</si>
  <si>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</si>
  <si>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</si>
  <si>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</si>
  <si>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</si>
  <si>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</si>
  <si>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</si>
  <si>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</si>
  <si>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</si>
  <si>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</si>
  <si>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</si>
  <si>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</si>
  <si>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</si>
  <si>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</si>
  <si>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</si>
  <si>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</si>
  <si>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</si>
  <si>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</si>
  <si>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</si>
  <si>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</si>
  <si>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</si>
  <si>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</si>
  <si>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</si>
  <si>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</si>
  <si>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</si>
  <si>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</si>
  <si>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</si>
  <si>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</si>
  <si>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</si>
  <si>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</si>
  <si>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</si>
  <si>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</si>
  <si>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</si>
  <si>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</si>
  <si>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</si>
  <si>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</si>
  <si>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</si>
  <si>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</si>
  <si>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</si>
  <si>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</si>
  <si>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</si>
  <si>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</si>
  <si>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</si>
  <si>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</si>
  <si>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</si>
  <si>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</si>
  <si>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</si>
  <si>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</si>
  <si>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</si>
  <si>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</si>
  <si>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</si>
  <si>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</si>
  <si>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</si>
  <si>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</si>
  <si>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</si>
  <si>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</si>
  <si>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</si>
  <si>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</si>
  <si>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</si>
  <si>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</si>
  <si>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</si>
  <si>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</si>
  <si>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</si>
  <si>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</si>
  <si>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</si>
  <si>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</si>
  <si>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</si>
  <si>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</si>
  <si>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</si>
  <si>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</si>
  <si>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</si>
  <si>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</si>
  <si>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</si>
  <si>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</si>
  <si>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</si>
  <si>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</si>
  <si>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</si>
  <si>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</si>
  <si>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</si>
  <si>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</si>
  <si>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</si>
  <si>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</si>
  <si>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</si>
  <si>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</si>
  <si>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</si>
  <si>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</si>
  <si>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</si>
  <si>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</si>
  <si>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</si>
  <si>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</si>
  <si>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</si>
  <si>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</si>
  <si>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</si>
  <si>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</si>
  <si>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</si>
  <si>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</si>
  <si>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</si>
  <si>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</si>
  <si>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</si>
  <si>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</si>
  <si>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</si>
  <si>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</si>
  <si>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</si>
  <si>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</si>
  <si>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</si>
  <si>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</si>
  <si>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</si>
  <si>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</si>
  <si>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</si>
  <si>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</si>
  <si>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</si>
  <si>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</si>
  <si>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</si>
  <si>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</si>
  <si>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</si>
  <si>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</si>
  <si>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</si>
  <si>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</si>
  <si>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</si>
  <si>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</si>
  <si>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</si>
  <si>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</si>
  <si>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</si>
  <si>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</si>
  <si>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</si>
  <si>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</si>
  <si>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</si>
  <si>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</si>
  <si>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</si>
  <si>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</si>
  <si>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</si>
  <si>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</si>
  <si>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</si>
  <si>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</si>
  <si>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</si>
  <si>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</si>
  <si>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</si>
  <si>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</si>
  <si>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</si>
  <si>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</si>
  <si>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</si>
  <si>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</si>
  <si>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</si>
  <si>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</si>
  <si>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</si>
  <si>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</si>
  <si>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</si>
  <si>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</si>
  <si>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</si>
  <si>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</si>
  <si>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</si>
  <si>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</si>
  <si>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</si>
  <si>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</si>
  <si>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</si>
  <si>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</si>
  <si>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</si>
  <si>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</si>
  <si>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</si>
  <si>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</si>
  <si>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</si>
  <si>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</si>
  <si>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</si>
  <si>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</si>
  <si>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</si>
  <si>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</si>
  <si>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</si>
  <si>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</si>
  <si>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</si>
  <si>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</si>
  <si>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</si>
  <si>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</si>
  <si>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</si>
  <si>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</si>
  <si>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</si>
  <si>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</si>
  <si>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</si>
  <si>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</si>
  <si>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</si>
  <si>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</si>
  <si>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</si>
  <si>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</si>
  <si>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</si>
  <si>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</si>
  <si>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</si>
  <si>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</si>
  <si>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</si>
  <si>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</si>
  <si>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</si>
  <si>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</si>
  <si>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</si>
  <si>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</si>
  <si>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</si>
  <si>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</si>
  <si>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</si>
  <si>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</si>
  <si>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</si>
  <si>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</si>
  <si>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</si>
  <si>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</si>
  <si>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</si>
  <si>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</si>
  <si>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</si>
  <si>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</si>
  <si>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</si>
  <si>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</si>
  <si>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</si>
  <si>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</si>
  <si>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</si>
  <si>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</si>
  <si>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</si>
  <si>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</si>
  <si>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</si>
  <si>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</si>
  <si>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</si>
  <si>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</si>
  <si>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</si>
  <si>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</si>
  <si>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</si>
  <si>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</si>
  <si>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</si>
  <si>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</si>
  <si>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</si>
  <si>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</si>
  <si>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</si>
  <si>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</si>
  <si>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</si>
  <si>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</si>
  <si>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</si>
  <si>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</si>
  <si>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</si>
  <si>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</si>
  <si>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</si>
  <si>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</si>
  <si>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</si>
  <si>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</si>
  <si>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</si>
  <si>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</si>
  <si>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</si>
  <si>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</si>
  <si>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</si>
  <si>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</si>
  <si>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</si>
  <si>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</si>
  <si>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</si>
  <si>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</si>
  <si>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</si>
  <si>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</si>
  <si>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</si>
  <si>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</si>
  <si>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</si>
  <si>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</si>
  <si>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</si>
  <si>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</si>
  <si>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</si>
  <si>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</si>
  <si>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</si>
  <si>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</si>
  <si>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</si>
  <si>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</si>
  <si>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</si>
  <si>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</si>
  <si>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</si>
  <si>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</si>
  <si>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</si>
  <si>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</si>
  <si>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</si>
  <si>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</si>
  <si>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</si>
  <si>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</si>
  <si>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</si>
  <si>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</si>
  <si>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</si>
  <si>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</si>
  <si>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</si>
  <si>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</si>
  <si>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</si>
  <si>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</si>
  <si>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</si>
  <si>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</si>
  <si>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</si>
  <si>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</si>
  <si>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</si>
  <si>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</si>
  <si>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</si>
  <si>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</si>
  <si>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</si>
  <si>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</si>
  <si>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</si>
  <si>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</si>
  <si>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</si>
  <si>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</si>
  <si>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</si>
  <si>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</si>
  <si>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</si>
  <si>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</si>
  <si>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</si>
  <si>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</si>
  <si>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</si>
  <si>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</si>
  <si>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</si>
  <si>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</si>
  <si>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</si>
  <si>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</si>
  <si>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</si>
  <si>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</si>
  <si>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</si>
  <si>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</si>
  <si>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</si>
  <si>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</si>
  <si>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</si>
  <si>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</si>
  <si>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</si>
  <si>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</si>
  <si>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</si>
  <si>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</si>
  <si>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</si>
  <si>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</si>
  <si>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</si>
  <si>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</si>
  <si>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</si>
  <si>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</si>
  <si>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</si>
  <si>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</si>
  <si>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</si>
  <si>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</si>
  <si>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</si>
  <si>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</si>
  <si>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</si>
  <si>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</si>
  <si>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</si>
  <si>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</si>
  <si>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</si>
  <si>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</si>
  <si>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</si>
  <si>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</si>
  <si>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</si>
  <si>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</si>
  <si>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</si>
  <si>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</si>
  <si>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</si>
  <si>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</si>
  <si>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</si>
  <si>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</si>
  <si>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</si>
  <si>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</si>
  <si>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</si>
  <si>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</si>
  <si>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</si>
  <si>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</si>
  <si>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</si>
  <si>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</si>
  <si>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</si>
  <si>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</si>
  <si>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</si>
  <si>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</si>
  <si>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</si>
  <si>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</si>
  <si>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</si>
  <si>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</si>
  <si>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</si>
  <si>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</si>
  <si>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</si>
  <si>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</si>
  <si>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</si>
  <si>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</si>
  <si>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</si>
  <si>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</si>
  <si>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</si>
  <si>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</si>
  <si>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</si>
  <si>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</si>
  <si>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</si>
  <si>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</si>
  <si>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</si>
  <si>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</si>
  <si>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</si>
  <si>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</si>
  <si>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</si>
  <si>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</si>
  <si>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</si>
  <si>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</si>
  <si>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</si>
  <si>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</si>
  <si>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</si>
  <si>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</si>
  <si>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</si>
  <si>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</si>
  <si>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</si>
  <si>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</si>
  <si>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</si>
  <si>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</si>
  <si>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</si>
  <si>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</si>
  <si>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</si>
  <si>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</si>
  <si>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</si>
  <si>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</si>
  <si>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</si>
  <si>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</si>
  <si>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</si>
  <si>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</si>
  <si>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</si>
  <si>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</si>
  <si>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</si>
  <si>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</si>
  <si>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</si>
  <si>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</si>
  <si>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</si>
  <si>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</si>
  <si>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</si>
  <si>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</si>
  <si>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</si>
  <si>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</si>
  <si>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</si>
  <si>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</si>
  <si>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</si>
  <si>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</si>
  <si>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</si>
  <si>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</si>
  <si>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</si>
  <si>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</si>
  <si>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</si>
  <si>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</si>
  <si>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</si>
  <si>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</si>
  <si>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</si>
  <si>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</si>
  <si>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</si>
  <si>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</si>
  <si>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</si>
  <si>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</si>
  <si>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</si>
  <si>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</si>
  <si>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</si>
  <si>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</si>
  <si>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</si>
  <si>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</si>
  <si>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</si>
  <si>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</si>
  <si>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</si>
  <si>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</si>
  <si>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</si>
  <si>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</si>
  <si>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</si>
  <si>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</si>
  <si>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</si>
  <si>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</si>
  <si>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</si>
  <si>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</si>
  <si>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</si>
  <si>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</si>
  <si>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</si>
  <si>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</si>
  <si>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</si>
  <si>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</si>
  <si>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</si>
  <si>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</si>
  <si>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</si>
  <si>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</si>
  <si>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</si>
  <si>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</si>
  <si>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</si>
  <si>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</si>
  <si>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</si>
  <si>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</si>
  <si>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</si>
  <si>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</si>
  <si>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</si>
  <si>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</si>
  <si>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</si>
  <si>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</si>
  <si>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</si>
  <si>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</si>
  <si>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</si>
  <si>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</si>
  <si>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</si>
  <si>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</si>
  <si>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</si>
  <si>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</si>
  <si>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</si>
  <si>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</si>
  <si>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</si>
  <si>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</si>
  <si>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</si>
  <si>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</si>
  <si>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</si>
  <si>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</si>
  <si>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</si>
  <si>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</si>
  <si>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</si>
  <si>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</si>
  <si>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</si>
  <si>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</si>
  <si>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</si>
  <si>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</si>
  <si>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</si>
  <si>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</si>
  <si>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</si>
  <si>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</si>
  <si>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</si>
  <si>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</si>
  <si>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</si>
  <si>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</si>
  <si>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</si>
  <si>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</si>
  <si>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</si>
  <si>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</si>
  <si>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</si>
  <si>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</si>
  <si>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</si>
  <si>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</si>
  <si>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</si>
  <si>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</si>
  <si>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</si>
  <si>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</si>
  <si>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</si>
  <si>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</si>
  <si>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</si>
  <si>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</si>
  <si>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</si>
  <si>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</si>
  <si>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</si>
  <si>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</si>
  <si>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</si>
  <si>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</si>
  <si>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</si>
  <si>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</si>
  <si>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</si>
  <si>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</si>
  <si>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</si>
  <si>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</si>
  <si>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</si>
  <si>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</si>
  <si>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</si>
  <si>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</si>
  <si>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</si>
  <si>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</si>
  <si>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</si>
  <si>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</si>
  <si>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</si>
  <si>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</si>
  <si>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</si>
  <si>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</si>
  <si>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</si>
  <si>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</si>
  <si>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</si>
  <si>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</si>
  <si>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</si>
  <si>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</si>
  <si>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</si>
  <si>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</si>
  <si>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</si>
  <si>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</si>
  <si>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</si>
  <si>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</si>
  <si>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</si>
  <si>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</si>
  <si>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</si>
  <si>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</si>
  <si>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</si>
  <si>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</si>
  <si>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</si>
  <si>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</si>
  <si>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</si>
  <si>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</si>
  <si>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</si>
  <si>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</si>
  <si>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</si>
  <si>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</si>
  <si>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</si>
  <si>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</si>
  <si>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</si>
  <si>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</si>
  <si>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</si>
  <si>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</si>
  <si>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</si>
  <si>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</si>
  <si>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</si>
  <si>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</si>
  <si>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</si>
  <si>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</si>
  <si>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</si>
  <si>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</si>
  <si>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</si>
  <si>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</si>
  <si>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</si>
  <si>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</si>
  <si>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</si>
  <si>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</si>
  <si>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</si>
  <si>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</si>
  <si>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</si>
  <si>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</si>
  <si>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</si>
  <si>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</si>
  <si>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</si>
  <si>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</si>
  <si>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</si>
  <si>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</si>
  <si>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</si>
  <si>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</si>
  <si>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</si>
  <si>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</si>
  <si>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</si>
  <si>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</si>
  <si>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</si>
  <si>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</si>
  <si>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</si>
  <si>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</si>
  <si>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</si>
  <si>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</si>
  <si>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</si>
  <si>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</si>
  <si>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</si>
  <si>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</si>
  <si>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</si>
  <si>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</si>
  <si>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</si>
  <si>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</si>
  <si>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</si>
  <si>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</si>
  <si>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</si>
  <si>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</si>
  <si>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</si>
  <si>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</si>
  <si>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</si>
  <si>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</si>
  <si>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</si>
  <si>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</si>
  <si>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</si>
  <si>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</si>
  <si>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</si>
  <si>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</si>
  <si>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</si>
  <si>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</si>
  <si>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</si>
  <si>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</si>
  <si>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</si>
  <si>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</si>
  <si>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</si>
  <si>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</si>
  <si>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</si>
  <si>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</si>
  <si>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</si>
  <si>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</si>
  <si>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</si>
  <si>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</si>
  <si>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</si>
  <si>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</si>
  <si>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</si>
  <si>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</si>
  <si>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</si>
  <si>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</si>
  <si>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</si>
  <si>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</si>
  <si>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</si>
  <si>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</si>
  <si>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</si>
  <si>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</si>
  <si>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</si>
  <si>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</si>
  <si>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</si>
  <si>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</si>
  <si>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</si>
  <si>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</si>
  <si>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</si>
  <si>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</si>
  <si>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</si>
  <si>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</si>
  <si>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</si>
  <si>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</si>
  <si>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</si>
  <si>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</si>
  <si>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</si>
  <si>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</si>
  <si>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</si>
  <si>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</si>
  <si>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</si>
  <si>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</si>
  <si>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</si>
  <si>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</si>
  <si>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</si>
  <si>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</si>
  <si>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</si>
  <si>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</si>
  <si>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</si>
  <si>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</si>
  <si>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</si>
  <si>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</si>
  <si>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</si>
  <si>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</si>
  <si>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</si>
  <si>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</si>
  <si>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</si>
  <si>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</si>
  <si>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</si>
  <si>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</si>
  <si>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</si>
  <si>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</si>
  <si>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</si>
  <si>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</si>
  <si>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</si>
  <si>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</si>
  <si>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</si>
  <si>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</si>
  <si>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</si>
  <si>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</si>
  <si>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</si>
  <si>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</si>
  <si>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</si>
  <si>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</si>
  <si>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</si>
  <si>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</si>
  <si>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</si>
  <si>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</si>
  <si>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</si>
  <si>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</si>
  <si>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</si>
  <si>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</si>
  <si>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</si>
  <si>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</si>
  <si>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</si>
  <si>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</si>
  <si>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</si>
  <si>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</si>
  <si>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</si>
  <si>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</si>
  <si>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</si>
  <si>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</si>
  <si>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</si>
  <si>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</si>
  <si>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</si>
  <si>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</si>
  <si>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</si>
  <si>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</si>
  <si>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</si>
  <si>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</si>
  <si>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</si>
  <si>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</si>
  <si>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</si>
  <si>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</si>
  <si>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</si>
  <si>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</si>
  <si>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</si>
  <si>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</si>
  <si>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</si>
  <si>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</si>
  <si>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</si>
  <si>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</si>
  <si>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</si>
  <si>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</si>
  <si>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</si>
  <si>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</si>
  <si>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</si>
  <si>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</si>
  <si>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</si>
  <si>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</si>
  <si>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</si>
  <si>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</si>
  <si>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</si>
  <si>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</si>
  <si>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</si>
  <si>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</si>
  <si>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</si>
  <si>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</si>
  <si>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</si>
  <si>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</si>
  <si>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</si>
  <si>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</si>
  <si>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</si>
  <si>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</si>
  <si>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</si>
  <si>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</si>
  <si>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</si>
  <si>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</si>
  <si>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</si>
  <si>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</si>
  <si>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</si>
  <si>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</si>
  <si>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</si>
  <si>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</si>
  <si>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</si>
  <si>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</si>
  <si>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</si>
  <si>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</si>
  <si>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</si>
  <si>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</si>
  <si>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</si>
  <si>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</si>
  <si>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</si>
  <si>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</si>
  <si>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</si>
  <si>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</si>
  <si>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</si>
  <si>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</si>
  <si>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</si>
  <si>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</si>
  <si>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</si>
  <si>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</si>
  <si>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</si>
  <si>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</si>
  <si>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</si>
  <si>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</si>
  <si>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</si>
  <si>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</si>
  <si>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</si>
  <si>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</si>
  <si>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</si>
  <si>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</si>
  <si>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</si>
  <si>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</si>
  <si>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</si>
  <si>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</si>
  <si>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</si>
  <si>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</si>
  <si>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</si>
  <si>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</si>
  <si>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</si>
  <si>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</si>
  <si>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</si>
  <si>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</si>
  <si>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</si>
  <si>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</si>
  <si>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</si>
  <si>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</si>
  <si>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</si>
  <si>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</si>
  <si>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</si>
  <si>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</si>
  <si>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</si>
  <si>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</si>
  <si>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</si>
  <si>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</si>
  <si>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</si>
  <si>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</si>
  <si>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</si>
  <si>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</si>
  <si>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</si>
  <si>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</si>
  <si>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</si>
  <si>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</si>
  <si>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</si>
  <si>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</si>
  <si>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</si>
  <si>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</si>
  <si>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</si>
  <si>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</si>
  <si>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</si>
  <si>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</si>
  <si>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</si>
  <si>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</si>
  <si>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</si>
  <si>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</si>
  <si>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</si>
  <si>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</si>
  <si>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</si>
  <si>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</si>
  <si>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</si>
  <si>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</si>
  <si>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</si>
  <si>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</si>
  <si>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</si>
  <si>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</si>
  <si>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</si>
  <si>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</si>
  <si>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</si>
  <si>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</si>
  <si>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</si>
  <si>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</si>
  <si>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</si>
  <si>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</si>
  <si>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</si>
  <si>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</si>
  <si>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</si>
  <si>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</si>
  <si>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</si>
  <si>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</si>
  <si>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</si>
  <si>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</si>
  <si>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</si>
  <si>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</si>
  <si>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</si>
  <si>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</si>
  <si>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</si>
  <si>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</si>
  <si>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</si>
  <si>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</si>
  <si>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</si>
  <si>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</si>
  <si>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</si>
  <si>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</si>
  <si>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</si>
  <si>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</si>
  <si>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</si>
  <si>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</si>
  <si>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</si>
  <si>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</si>
  <si>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</si>
  <si>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</si>
  <si>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</si>
  <si>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</si>
  <si>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</si>
  <si>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</si>
  <si>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</si>
  <si>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</si>
  <si>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</si>
  <si>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</si>
  <si>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</si>
  <si>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</si>
  <si>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</si>
  <si>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</si>
  <si>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</si>
  <si>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</si>
  <si>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</si>
  <si>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</si>
  <si>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</si>
  <si>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</si>
  <si>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</si>
  <si>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</si>
  <si>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</si>
  <si>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</si>
  <si>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</si>
  <si>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</si>
  <si>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</si>
  <si>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</si>
  <si>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</si>
  <si>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</si>
  <si>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</si>
  <si>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</si>
  <si>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</si>
  <si>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</si>
  <si>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</si>
  <si>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</si>
  <si>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</si>
  <si>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</si>
  <si>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</si>
  <si>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</si>
  <si>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</si>
  <si>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</si>
  <si>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</si>
  <si>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</si>
  <si>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</si>
  <si>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</si>
  <si>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</si>
  <si>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</si>
  <si>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</si>
  <si>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</si>
  <si>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</si>
  <si>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</si>
  <si>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</si>
  <si>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</si>
  <si>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</si>
  <si>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</si>
  <si>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</si>
  <si>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</si>
  <si>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</si>
  <si>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</si>
  <si>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</si>
  <si>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</si>
  <si>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</si>
  <si>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</si>
  <si>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</si>
  <si>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</si>
  <si>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</si>
  <si>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</si>
  <si>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</si>
  <si>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</si>
  <si>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</si>
  <si>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</si>
  <si>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</si>
  <si>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</si>
  <si>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</si>
  <si>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</si>
  <si>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</si>
  <si>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</si>
  <si>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</si>
  <si>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</si>
  <si>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</si>
  <si>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</si>
  <si>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</si>
  <si>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</si>
  <si>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</si>
  <si>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</si>
  <si>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</si>
  <si>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</si>
  <si>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</si>
  <si>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</si>
  <si>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</si>
  <si>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</si>
  <si>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</si>
  <si>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</si>
  <si>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</si>
  <si>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</si>
  <si>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</si>
  <si>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</si>
  <si>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</si>
  <si>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</si>
  <si>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</si>
  <si>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</si>
  <si>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</si>
  <si>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</si>
  <si>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</si>
  <si>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</si>
  <si>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</si>
  <si>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</si>
  <si>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</si>
  <si>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</si>
  <si>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</si>
  <si>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</si>
  <si>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</si>
  <si>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</si>
  <si>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</si>
  <si>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</si>
  <si>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</si>
  <si>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</si>
  <si>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</si>
  <si>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</si>
  <si>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</si>
  <si>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</si>
  <si>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</si>
  <si>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</si>
  <si>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</si>
  <si>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</si>
  <si>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</si>
  <si>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</si>
  <si>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</si>
  <si>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</si>
  <si>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</si>
  <si>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</si>
  <si>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</si>
  <si>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</si>
  <si>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</si>
  <si>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</si>
  <si>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</si>
  <si>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</si>
  <si>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</si>
  <si>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</si>
  <si>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</si>
  <si>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</si>
  <si>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</si>
  <si>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</si>
  <si>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</si>
  <si>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</si>
  <si>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</si>
  <si>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</si>
  <si>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</si>
  <si>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</si>
  <si>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</si>
  <si>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</si>
  <si>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</si>
  <si>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</si>
  <si>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</si>
  <si>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</si>
  <si>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</si>
  <si>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</si>
  <si>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</si>
  <si>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</si>
  <si>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</si>
  <si>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</si>
  <si>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</si>
  <si>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</si>
  <si>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</si>
  <si>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</si>
  <si>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</si>
  <si>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</si>
  <si>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</si>
  <si>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</si>
  <si>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</si>
  <si>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</si>
  <si>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</si>
  <si>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</si>
  <si>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</si>
  <si>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</si>
  <si>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</si>
  <si>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</si>
  <si>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</si>
  <si>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</si>
  <si>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</si>
  <si>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</si>
  <si>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</si>
  <si>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</si>
  <si>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</si>
  <si>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</si>
  <si>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</si>
  <si>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</si>
  <si>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</si>
  <si>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</si>
  <si>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</si>
  <si>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</si>
  <si>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</si>
  <si>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</si>
  <si>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</si>
  <si>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</si>
  <si>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</si>
  <si>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</si>
  <si>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</si>
  <si>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</si>
  <si>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</si>
  <si>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</si>
  <si>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</si>
  <si>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</si>
  <si>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</si>
  <si>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</si>
  <si>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</si>
  <si>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</si>
  <si>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</si>
  <si>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</si>
  <si>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</si>
  <si>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</si>
  <si>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</si>
  <si>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</si>
  <si>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</si>
  <si>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</si>
  <si>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</si>
  <si>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</si>
  <si>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</si>
  <si>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</si>
  <si>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</si>
  <si>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</si>
  <si>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</si>
  <si>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</si>
  <si>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</si>
  <si>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</si>
  <si>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</si>
  <si>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</si>
  <si>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</si>
  <si>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</si>
  <si>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</si>
  <si>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</si>
  <si>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</si>
  <si>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</si>
  <si>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</si>
  <si>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</si>
  <si>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</si>
  <si>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</si>
  <si>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</si>
  <si>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</si>
  <si>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</si>
  <si>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</si>
  <si>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</si>
  <si>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</si>
  <si>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</si>
  <si>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</si>
  <si>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</si>
  <si>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</si>
  <si>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</si>
  <si>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</si>
  <si>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</si>
  <si>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</si>
  <si>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</si>
  <si>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</si>
  <si>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</si>
  <si>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</si>
  <si>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</si>
  <si>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</si>
  <si>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</si>
  <si>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</si>
  <si>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</si>
  <si>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</si>
  <si>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</si>
  <si>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</si>
  <si>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</si>
  <si>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</si>
  <si>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</si>
  <si>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</si>
  <si>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</si>
  <si>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</si>
  <si>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</si>
  <si>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</si>
  <si>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</si>
  <si>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</si>
  <si>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</si>
  <si>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</si>
  <si>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</si>
  <si>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</si>
  <si>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</si>
  <si>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</si>
  <si>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</si>
  <si>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</si>
  <si>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</si>
  <si>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</si>
  <si>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</si>
  <si>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</si>
  <si>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</si>
  <si>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</si>
  <si>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</si>
  <si>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</si>
  <si>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</si>
  <si>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</si>
  <si>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</si>
  <si>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</si>
  <si>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</si>
  <si>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</si>
  <si>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</si>
  <si>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</si>
  <si>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</si>
  <si>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</si>
  <si>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</si>
  <si>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</si>
  <si>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</si>
  <si>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</si>
  <si>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</si>
  <si>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</si>
  <si>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</si>
  <si>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</si>
  <si>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</si>
  <si>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</si>
  <si>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</si>
  <si>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</si>
  <si>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</si>
  <si>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</si>
  <si>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</si>
  <si>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</si>
  <si>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</si>
  <si>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</si>
  <si>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</si>
  <si>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</si>
  <si>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</si>
  <si>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</si>
  <si>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</si>
  <si>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</si>
  <si>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</si>
  <si>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</si>
  <si>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</si>
  <si>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</si>
  <si>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</si>
  <si>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</si>
  <si>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</si>
  <si>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</si>
  <si>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</si>
  <si>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</si>
  <si>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</si>
  <si>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</si>
  <si>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</si>
  <si>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</si>
  <si>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</si>
  <si>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</si>
  <si>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</si>
  <si>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</si>
  <si>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</si>
  <si>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</si>
  <si>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</si>
  <si>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</si>
  <si>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</si>
  <si>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</si>
  <si>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</si>
  <si>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</si>
  <si>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</si>
  <si>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</si>
  <si>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</si>
  <si>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</si>
  <si>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</si>
  <si>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</si>
  <si>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</si>
  <si>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</si>
  <si>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</si>
  <si>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</si>
  <si>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</si>
  <si>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</si>
  <si>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</si>
  <si>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</si>
  <si>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</si>
  <si>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</si>
  <si>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</si>
  <si>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</si>
  <si>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</si>
  <si>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</si>
  <si>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</si>
  <si>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</si>
  <si>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</si>
  <si>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</si>
  <si>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</si>
  <si>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</si>
  <si>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</si>
  <si>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</si>
  <si>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</si>
  <si>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</si>
  <si>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</si>
  <si>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</si>
  <si>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</si>
  <si>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</si>
  <si>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</si>
  <si>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</si>
  <si>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</si>
  <si>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</si>
  <si>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</si>
  <si>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</si>
  <si>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</si>
  <si>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</si>
  <si>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</si>
  <si>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</si>
  <si>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</si>
  <si>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</si>
  <si>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</si>
  <si>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</si>
  <si>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</si>
  <si>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</si>
  <si>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</si>
  <si>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</si>
  <si>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</si>
  <si>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</si>
  <si>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</si>
  <si>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</si>
  <si>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</si>
  <si>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</si>
  <si>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</si>
  <si>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</si>
  <si>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</si>
  <si>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</si>
  <si>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</si>
  <si>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</si>
  <si>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</si>
  <si>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</si>
  <si>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</si>
  <si>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</si>
  <si>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</si>
  <si>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</si>
  <si>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</si>
  <si>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</si>
  <si>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</si>
  <si>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</si>
  <si>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</si>
  <si>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</si>
  <si>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</si>
  <si>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</si>
  <si>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</si>
  <si>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</si>
  <si>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</si>
  <si>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</si>
  <si>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</si>
  <si>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</si>
  <si>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</si>
  <si>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</si>
  <si>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</si>
  <si>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</si>
  <si>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</si>
  <si>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</si>
  <si>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</si>
  <si>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</si>
  <si>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</si>
  <si>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</si>
  <si>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</si>
  <si>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</si>
  <si>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</si>
  <si>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</si>
  <si>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</si>
  <si>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</si>
  <si>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</si>
  <si>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</si>
  <si>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</si>
  <si>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</si>
  <si>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</si>
  <si>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</si>
  <si>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</si>
  <si>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</si>
  <si>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</si>
  <si>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</si>
  <si>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</si>
  <si>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</si>
  <si>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</si>
  <si>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</si>
  <si>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</si>
  <si>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</si>
  <si>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</si>
  <si>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</si>
  <si>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</si>
  <si>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</si>
  <si>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</si>
  <si>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</si>
  <si>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</si>
  <si>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</si>
  <si>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</si>
  <si>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</si>
  <si>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</si>
  <si>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</si>
  <si>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</si>
  <si>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</si>
  <si>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</si>
  <si>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</si>
  <si>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</si>
  <si>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</si>
  <si>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</si>
  <si>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</si>
  <si>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</si>
  <si>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</si>
  <si>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</si>
  <si>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</si>
  <si>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</si>
  <si>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</si>
  <si>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</si>
  <si>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</si>
  <si>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</si>
  <si>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</si>
  <si>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</si>
  <si>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</si>
  <si>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</si>
  <si>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</si>
  <si>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</si>
  <si>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</si>
  <si>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</si>
  <si>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</si>
  <si>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</si>
  <si>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</si>
  <si>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</si>
  <si>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</si>
  <si>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</si>
  <si>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</si>
  <si>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</si>
  <si>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</si>
  <si>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</si>
  <si>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</si>
  <si>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</si>
  <si>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</si>
  <si>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</si>
  <si>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</si>
  <si>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</si>
  <si>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</si>
  <si>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</si>
  <si>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</si>
  <si>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</si>
  <si>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</si>
  <si>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</si>
  <si>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</si>
  <si>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</si>
  <si>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</si>
  <si>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</si>
  <si>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</si>
  <si>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</si>
  <si>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</si>
  <si>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</si>
  <si>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</si>
  <si>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</si>
  <si>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</si>
  <si>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</si>
  <si>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</si>
  <si>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</si>
  <si>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</si>
  <si>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</si>
  <si>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</si>
  <si>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</si>
  <si>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</si>
  <si>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</si>
  <si>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</si>
  <si>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</si>
  <si>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</si>
  <si>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</si>
  <si>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</si>
  <si>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</si>
  <si>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</si>
  <si>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</si>
  <si>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</si>
  <si>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</si>
  <si>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</si>
  <si>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</si>
  <si>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</si>
  <si>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</si>
  <si>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</si>
  <si>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</si>
  <si>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</si>
  <si>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</si>
  <si>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</si>
  <si>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</si>
  <si>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</si>
  <si>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</si>
  <si>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</si>
  <si>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</si>
  <si>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</si>
  <si>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</si>
  <si>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</si>
  <si>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</si>
  <si>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</si>
  <si>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</si>
  <si>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</si>
  <si>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</si>
  <si>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</si>
  <si>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</si>
  <si>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</si>
  <si>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</si>
  <si>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</si>
  <si>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</si>
  <si>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</si>
  <si>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</si>
  <si>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</si>
  <si>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</si>
  <si>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</si>
  <si>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</si>
  <si>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</si>
  <si>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</si>
  <si>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</si>
  <si>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</si>
  <si>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</si>
  <si>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</si>
  <si>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</si>
  <si>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</si>
  <si>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</si>
  <si>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</si>
  <si>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</si>
  <si>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</si>
  <si>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</si>
  <si>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</si>
  <si>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</si>
  <si>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</si>
  <si>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</si>
  <si>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</si>
  <si>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</si>
  <si>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</si>
  <si>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</si>
  <si>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</si>
  <si>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</si>
  <si>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</si>
  <si>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</si>
  <si>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</si>
  <si>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</si>
  <si>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</si>
  <si>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</si>
  <si>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</si>
  <si>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</si>
  <si>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</si>
  <si>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</si>
  <si>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</si>
  <si>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</si>
  <si>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</si>
  <si>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</si>
  <si>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</si>
  <si>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</si>
  <si>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</si>
  <si>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</si>
  <si>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</si>
  <si>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</si>
  <si>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</si>
  <si>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</si>
  <si>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</si>
  <si>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</si>
  <si>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</si>
  <si>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</si>
  <si>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</si>
  <si>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</si>
  <si>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</si>
  <si>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</si>
  <si>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</si>
  <si>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</si>
  <si>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</si>
  <si>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</si>
  <si>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</si>
  <si>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</si>
  <si>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</si>
  <si>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</si>
  <si>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</si>
  <si>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</si>
  <si>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</si>
  <si>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</si>
  <si>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</si>
  <si>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</si>
  <si>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</si>
  <si>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</si>
  <si>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</si>
  <si>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</si>
  <si>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</si>
  <si>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</si>
  <si>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</si>
  <si>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</si>
  <si>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</si>
  <si>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</si>
  <si>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</si>
  <si>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</si>
  <si>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</si>
  <si>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</si>
  <si>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</si>
  <si>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</si>
  <si>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</si>
  <si>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</si>
  <si>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</si>
  <si>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</si>
  <si>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</si>
  <si>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</si>
  <si>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</si>
  <si>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</si>
  <si>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</si>
  <si>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</si>
  <si>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</si>
  <si>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</si>
  <si>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</si>
  <si>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</si>
  <si>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</si>
  <si>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</si>
  <si>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</si>
  <si>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</si>
  <si>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</si>
  <si>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</si>
  <si>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</si>
  <si>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</si>
  <si>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</si>
  <si>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</si>
  <si>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</si>
  <si>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</si>
  <si>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</si>
  <si>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</si>
  <si>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</si>
  <si>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</si>
  <si>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</si>
  <si>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</si>
  <si>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</si>
  <si>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</si>
  <si>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</si>
  <si>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</si>
  <si>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</si>
  <si>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</si>
  <si>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</si>
  <si>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</si>
  <si>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</si>
  <si>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</si>
  <si>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</si>
  <si>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</si>
  <si>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</si>
  <si>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</si>
  <si>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</si>
  <si>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</si>
  <si>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</si>
  <si>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</si>
  <si>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</si>
  <si>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</si>
  <si>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</si>
  <si>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</si>
  <si>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</si>
  <si>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</si>
  <si>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</si>
  <si>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</si>
  <si>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</si>
  <si>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</si>
  <si>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</si>
  <si>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</si>
  <si>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</si>
  <si>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</si>
  <si>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</si>
  <si>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</si>
  <si>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</si>
  <si>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</si>
  <si>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</si>
  <si>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</si>
  <si>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</si>
  <si>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</si>
  <si>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</si>
  <si>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</si>
  <si>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</si>
  <si>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</si>
  <si>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</si>
  <si>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</si>
  <si>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</si>
  <si>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</si>
  <si>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</si>
  <si>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</si>
  <si>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</si>
  <si>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</si>
  <si>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</si>
  <si>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</si>
  <si>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</si>
  <si>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</si>
  <si>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</si>
  <si>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</si>
  <si>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</si>
  <si>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</si>
  <si>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</si>
  <si>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</si>
  <si>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</si>
  <si>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</si>
  <si>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</si>
  <si>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</si>
  <si>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</si>
  <si>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</si>
  <si>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</si>
  <si>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</si>
  <si>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</si>
  <si>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</si>
  <si>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</si>
  <si>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</si>
  <si>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</si>
  <si>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</si>
  <si>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</si>
  <si>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</si>
  <si>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</si>
  <si>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</si>
  <si>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</si>
  <si>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</si>
  <si>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</si>
  <si>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</si>
  <si>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</si>
  <si>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</si>
  <si>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</si>
  <si>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</si>
  <si>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</si>
  <si>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</si>
  <si>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</si>
  <si>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</si>
  <si>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</si>
  <si>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</si>
  <si>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</si>
  <si>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</si>
  <si>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</si>
  <si>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</si>
  <si>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</si>
  <si>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</si>
  <si>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</si>
  <si>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</si>
  <si>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</si>
  <si>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</si>
  <si>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</si>
  <si>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</si>
  <si>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</si>
  <si>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</si>
  <si>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</si>
  <si>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</si>
  <si>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</si>
  <si>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</si>
  <si>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</si>
  <si>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</si>
  <si>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</si>
  <si>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</si>
  <si>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</si>
  <si>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</si>
  <si>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</si>
  <si>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</si>
  <si>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</si>
  <si>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</si>
  <si>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</si>
  <si>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</si>
  <si>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</si>
  <si>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</si>
  <si>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</si>
  <si>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</si>
  <si>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</si>
  <si>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</si>
  <si>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</si>
  <si>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</si>
  <si>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</si>
  <si>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</si>
  <si>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</si>
  <si>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</si>
  <si>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</si>
  <si>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</si>
  <si>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</si>
  <si>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</si>
  <si>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</si>
  <si>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</si>
  <si>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</si>
  <si>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</si>
  <si>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</si>
  <si>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</si>
  <si>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</si>
  <si>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</si>
  <si>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</si>
  <si>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</si>
  <si>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</si>
  <si>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</si>
  <si>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</si>
  <si>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</si>
  <si>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</si>
  <si>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</si>
  <si>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</si>
  <si>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</si>
  <si>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</si>
  <si>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</si>
  <si>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</si>
  <si>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</si>
  <si>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</si>
  <si>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</si>
  <si>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</si>
  <si>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</si>
  <si>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</si>
  <si>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</si>
  <si>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</si>
  <si>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</si>
  <si>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</si>
  <si>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</si>
  <si>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</si>
  <si>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</si>
  <si>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</si>
  <si>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</si>
  <si>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</si>
  <si>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</si>
  <si>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</si>
  <si>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</si>
  <si>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</si>
  <si>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</si>
  <si>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</si>
  <si>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</si>
  <si>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</si>
  <si>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</si>
  <si>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</si>
  <si>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</si>
  <si>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</si>
  <si>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</si>
  <si>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</si>
  <si>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</si>
  <si>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</si>
  <si>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</si>
  <si>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</si>
  <si>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</si>
  <si>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</si>
  <si>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</si>
  <si>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</si>
  <si>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</si>
  <si>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</si>
  <si>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</si>
  <si>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</si>
  <si>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</si>
  <si>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</si>
  <si>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</si>
  <si>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</si>
  <si>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</si>
  <si>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</si>
  <si>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</si>
  <si>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</si>
  <si>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</si>
  <si>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</si>
  <si>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</si>
  <si>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</si>
  <si>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</si>
  <si>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</si>
  <si>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</si>
  <si>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</si>
  <si>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</si>
  <si>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</si>
  <si>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</si>
  <si>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</si>
  <si>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</si>
  <si>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</si>
  <si>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</si>
  <si>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</si>
  <si>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</si>
  <si>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</si>
  <si>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</si>
  <si>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</si>
  <si>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</si>
  <si>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</si>
  <si>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</si>
  <si>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</si>
  <si>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</si>
  <si>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</si>
  <si>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</si>
  <si>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</si>
  <si>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</si>
  <si>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</si>
  <si>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</si>
  <si>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</si>
  <si>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</si>
  <si>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</si>
  <si>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</si>
  <si>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</si>
  <si>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</si>
  <si>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</si>
  <si>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</si>
  <si>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</si>
  <si>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</si>
  <si>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</si>
  <si>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</si>
  <si>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</si>
  <si>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</si>
  <si>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</si>
  <si>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</si>
  <si>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</si>
  <si>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</si>
  <si>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</si>
  <si>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</si>
  <si>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</si>
  <si>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</si>
  <si>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</si>
  <si>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</si>
  <si>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</si>
  <si>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</si>
  <si>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</si>
  <si>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</si>
  <si>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</si>
  <si>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</si>
  <si>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</si>
  <si>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</si>
  <si>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</si>
  <si>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</si>
  <si>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</si>
  <si>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</si>
  <si>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</si>
  <si>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</si>
  <si>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</si>
  <si>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</si>
  <si>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</si>
  <si>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</si>
  <si>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</si>
  <si>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</si>
  <si>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</si>
  <si>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</si>
  <si>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</si>
  <si>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</si>
  <si>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</si>
  <si>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</si>
  <si>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</si>
  <si>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</si>
  <si>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</si>
  <si>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</si>
  <si>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</si>
  <si>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</si>
  <si>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</si>
  <si>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</si>
  <si>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</si>
  <si>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</si>
  <si>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</si>
  <si>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</si>
  <si>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</si>
  <si>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</si>
  <si>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</si>
  <si>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</si>
  <si>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</si>
  <si>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</si>
  <si>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</si>
  <si>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</si>
  <si>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</si>
  <si>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</si>
  <si>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</si>
  <si>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</si>
  <si>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</si>
  <si>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</si>
  <si>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</si>
  <si>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</si>
  <si>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</si>
  <si>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</si>
  <si>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</si>
  <si>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</si>
  <si>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</si>
  <si>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</si>
  <si>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</si>
  <si>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</si>
  <si>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</si>
  <si>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</si>
  <si>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</si>
  <si>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</si>
  <si>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</si>
  <si>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</si>
  <si>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</si>
  <si>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</si>
  <si>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</si>
  <si>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</si>
  <si>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</si>
  <si>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</si>
  <si>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</si>
  <si>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</si>
  <si>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</si>
  <si>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</si>
  <si>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</si>
  <si>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</si>
  <si>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</si>
  <si>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</si>
  <si>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</si>
  <si>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</si>
  <si>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</si>
  <si>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</si>
  <si>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</si>
  <si>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</si>
  <si>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</si>
  <si>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</si>
  <si>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</si>
  <si>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</si>
  <si>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</si>
  <si>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</si>
  <si>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</si>
  <si>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</si>
  <si>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</si>
  <si>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</si>
  <si>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</si>
  <si>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</si>
  <si>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</si>
  <si>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</si>
  <si>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</si>
  <si>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</si>
  <si>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</si>
  <si>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</si>
  <si>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</si>
  <si>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</si>
  <si>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</si>
  <si>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</si>
  <si>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</si>
  <si>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</si>
  <si>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</si>
  <si>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</si>
  <si>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</si>
  <si>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</si>
  <si>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</si>
  <si>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</si>
  <si>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</si>
  <si>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</si>
  <si>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</si>
  <si>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</si>
  <si>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</si>
  <si>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</si>
  <si>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</si>
  <si>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</si>
  <si>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</si>
  <si>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</si>
  <si>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</si>
  <si>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</si>
  <si>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</si>
  <si>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</si>
  <si>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</si>
  <si>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</si>
  <si>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</si>
  <si>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</si>
  <si>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</si>
  <si>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</si>
  <si>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</si>
  <si>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</si>
  <si>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</si>
  <si>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</si>
  <si>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</si>
  <si>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</si>
  <si>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</si>
  <si>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</si>
  <si>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</si>
  <si>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</si>
  <si>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</si>
  <si>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</si>
  <si>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</si>
  <si>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</si>
  <si>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</si>
  <si>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</si>
  <si>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</si>
  <si>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</si>
  <si>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</si>
  <si>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</si>
  <si>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</si>
  <si>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</si>
  <si>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</si>
  <si>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</si>
  <si>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</si>
  <si>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</si>
  <si>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</si>
  <si>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</si>
  <si>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</si>
  <si>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</si>
  <si>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</si>
  <si>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</si>
  <si>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</si>
  <si>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</si>
  <si>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</si>
  <si>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</si>
  <si>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</si>
  <si>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</si>
  <si>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</si>
  <si>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</si>
  <si>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</si>
  <si>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</si>
  <si>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</si>
  <si>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</si>
  <si>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</si>
  <si>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</si>
  <si>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</si>
  <si>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</si>
  <si>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</si>
  <si>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</si>
  <si>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</si>
  <si>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</si>
  <si>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</si>
  <si>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</si>
  <si>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</si>
  <si>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</si>
  <si>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</si>
  <si>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</si>
  <si>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</si>
  <si>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</si>
  <si>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</si>
  <si>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</si>
  <si>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</si>
  <si>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</si>
  <si>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</si>
  <si>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</si>
  <si>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</si>
  <si>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</si>
  <si>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</si>
  <si>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</si>
  <si>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</si>
  <si>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</si>
  <si>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</si>
  <si>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</si>
  <si>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</si>
  <si>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</si>
  <si>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</si>
  <si>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</si>
  <si>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</si>
  <si>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</si>
  <si>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</si>
  <si>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</si>
  <si>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</si>
  <si>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</si>
  <si>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</si>
  <si>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</si>
  <si>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</si>
  <si>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</si>
  <si>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</si>
  <si>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</si>
  <si>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</si>
  <si>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</si>
  <si>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</si>
  <si>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</si>
  <si>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</si>
  <si>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</si>
  <si>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</si>
  <si>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</si>
  <si>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</si>
  <si>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</si>
  <si>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</si>
  <si>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</si>
  <si>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</si>
  <si>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</si>
  <si>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</si>
  <si>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</si>
  <si>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</si>
  <si>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</si>
  <si>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</si>
  <si>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</si>
  <si>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</si>
  <si>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</si>
  <si>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</si>
  <si>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</si>
  <si>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</si>
  <si>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</si>
  <si>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</si>
  <si>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</si>
  <si>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</si>
  <si>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</si>
  <si>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</si>
  <si>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</si>
  <si>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</si>
  <si>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</si>
  <si>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</si>
  <si>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</si>
  <si>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</si>
  <si>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</si>
  <si>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</si>
  <si>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</si>
  <si>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</si>
  <si>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</si>
  <si>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</si>
  <si>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</si>
  <si>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</si>
  <si>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</si>
  <si>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</si>
  <si>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</si>
  <si>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</si>
  <si>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</si>
  <si>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</si>
  <si>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</si>
  <si>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</si>
  <si>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</si>
  <si>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</si>
  <si>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</si>
  <si>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</si>
  <si>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</si>
  <si>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</si>
  <si>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</si>
  <si>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</si>
  <si>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</si>
  <si>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</si>
  <si>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</si>
  <si>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</si>
  <si>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</si>
  <si>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</si>
  <si>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</si>
  <si>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</si>
  <si>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</si>
  <si>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</si>
  <si>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</si>
  <si>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</si>
  <si>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</si>
  <si>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</si>
  <si>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</si>
  <si>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</si>
  <si>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</si>
  <si>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</si>
  <si>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</si>
  <si>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</si>
  <si>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</si>
  <si>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</si>
  <si>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</si>
  <si>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</si>
  <si>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</si>
  <si>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</si>
  <si>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</si>
  <si>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</si>
  <si>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</si>
  <si>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</si>
  <si>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</si>
  <si>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</si>
  <si>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</si>
  <si>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</si>
  <si>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</si>
  <si>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</si>
  <si>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</si>
  <si>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</si>
  <si>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</si>
  <si>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</si>
  <si>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</si>
  <si>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</si>
  <si>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</si>
  <si>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</si>
  <si>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</si>
  <si>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</si>
  <si>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</si>
  <si>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</si>
  <si>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</si>
  <si>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</si>
  <si>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</si>
  <si>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</si>
  <si>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</si>
  <si>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</si>
  <si>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</si>
  <si>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</si>
  <si>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</si>
  <si>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</si>
  <si>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</si>
  <si>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</si>
  <si>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</si>
  <si>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</si>
  <si>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</si>
  <si>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</si>
  <si>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</si>
  <si>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</si>
  <si>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</si>
  <si>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</si>
  <si>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</si>
  <si>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</si>
  <si>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</si>
  <si>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</si>
  <si>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</si>
  <si>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</si>
  <si>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</si>
  <si>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</si>
  <si>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</si>
  <si>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</si>
  <si>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</si>
  <si>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</si>
  <si>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</si>
  <si>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</si>
  <si>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</si>
  <si>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</si>
  <si>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</si>
  <si>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</si>
  <si>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</si>
  <si>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</si>
  <si>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</si>
  <si>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</si>
  <si>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</si>
  <si>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</si>
  <si>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</si>
  <si>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</si>
  <si>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</si>
  <si>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</si>
  <si>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</si>
  <si>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</si>
  <si>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</si>
  <si>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</si>
  <si>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</si>
  <si>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</si>
  <si>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</si>
  <si>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</si>
  <si>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</si>
  <si>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</si>
  <si>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</si>
  <si>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</si>
  <si>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</si>
  <si>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</si>
  <si>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</si>
  <si>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</si>
  <si>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</si>
  <si>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</si>
  <si>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</si>
  <si>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</si>
  <si>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</si>
  <si>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</si>
  <si>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</si>
  <si>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</si>
  <si>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</si>
  <si>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</si>
  <si>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</si>
  <si>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</si>
  <si>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</si>
  <si>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</si>
  <si>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</si>
  <si>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</si>
  <si>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</si>
  <si>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</si>
  <si>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</si>
  <si>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</si>
  <si>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</si>
  <si>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</si>
  <si>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</si>
  <si>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</si>
  <si>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</si>
  <si>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</si>
  <si>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</si>
  <si>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</si>
  <si>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</si>
  <si>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</si>
  <si>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</si>
  <si>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</si>
  <si>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</si>
  <si>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</si>
  <si>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</si>
  <si>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</si>
  <si>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</si>
  <si>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</si>
  <si>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</si>
  <si>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</si>
  <si>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</si>
  <si>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</si>
  <si>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</si>
  <si>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</si>
  <si>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</si>
  <si>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</si>
  <si>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</si>
  <si>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</si>
  <si>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</si>
  <si>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</si>
  <si>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</si>
  <si>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</si>
  <si>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</si>
  <si>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</si>
  <si>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</si>
  <si>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</si>
  <si>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</si>
  <si>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</si>
  <si>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</si>
  <si>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</si>
  <si>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</si>
  <si>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</si>
  <si>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</si>
  <si>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</si>
  <si>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</si>
  <si>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</si>
  <si>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</si>
  <si>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</si>
  <si>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</si>
  <si>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</si>
  <si>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</si>
  <si>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</si>
  <si>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</si>
  <si>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</si>
  <si>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</si>
  <si>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</si>
  <si>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</si>
  <si>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</si>
  <si>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</si>
  <si>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</si>
  <si>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</si>
  <si>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</si>
  <si>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</si>
  <si>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</si>
  <si>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</si>
  <si>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</si>
  <si>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</si>
  <si>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</si>
  <si>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</si>
  <si>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</si>
  <si>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</si>
  <si>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</si>
  <si>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</si>
  <si>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</si>
  <si>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</si>
  <si>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</si>
  <si>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</si>
  <si>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</si>
  <si>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</si>
  <si>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</si>
  <si>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</si>
  <si>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</si>
  <si>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</si>
  <si>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</si>
  <si>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</si>
  <si>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</si>
  <si>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</si>
  <si>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</si>
  <si>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</si>
  <si>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</si>
  <si>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</si>
  <si>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</si>
  <si>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</si>
  <si>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</si>
  <si>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</si>
  <si>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</si>
  <si>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</si>
  <si>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</si>
  <si>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</si>
  <si>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</si>
  <si>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</si>
  <si>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</si>
  <si>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</si>
  <si>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</si>
  <si>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</si>
  <si>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</si>
  <si>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</si>
  <si>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</si>
  <si>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</si>
  <si>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</si>
  <si>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</si>
  <si>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</si>
  <si>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</si>
  <si>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</si>
  <si>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</si>
  <si>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</si>
  <si>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</si>
  <si>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</si>
  <si>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</si>
  <si>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</si>
  <si>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</si>
  <si>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</si>
  <si>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</si>
  <si>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</si>
  <si>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</si>
  <si>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</si>
  <si>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</si>
  <si>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</si>
  <si>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</si>
  <si>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</si>
  <si>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</si>
  <si>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</si>
  <si>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</si>
  <si>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</si>
  <si>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</si>
  <si>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</si>
  <si>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</si>
  <si>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</si>
  <si>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</si>
  <si>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</si>
  <si>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</si>
  <si>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</si>
  <si>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</si>
  <si>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</si>
  <si>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</si>
  <si>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</si>
  <si>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</si>
  <si>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</si>
  <si>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</si>
  <si>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</si>
  <si>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</si>
  <si>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</si>
  <si>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</si>
  <si>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</si>
  <si>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</si>
  <si>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</si>
  <si>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</si>
  <si>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</si>
  <si>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</si>
  <si>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</si>
  <si>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</si>
  <si>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</si>
  <si>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</si>
  <si>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</si>
  <si>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</si>
  <si>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</si>
  <si>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</si>
  <si>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</si>
  <si>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</si>
  <si>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</si>
  <si>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</si>
  <si>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</si>
  <si>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</si>
  <si>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</si>
  <si>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</si>
  <si>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</si>
  <si>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</si>
  <si>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</si>
  <si>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</si>
  <si>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</si>
  <si>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</si>
  <si>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</si>
  <si>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</si>
  <si>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</si>
  <si>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</si>
  <si>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</si>
  <si>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</si>
  <si>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</si>
  <si>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</si>
  <si>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</si>
  <si>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</si>
  <si>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</si>
  <si>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</si>
  <si>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</si>
  <si>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</si>
  <si>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</si>
  <si>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</si>
  <si>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</si>
  <si>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</si>
  <si>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</si>
  <si>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</si>
  <si>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</si>
  <si>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</si>
  <si>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</si>
  <si>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</si>
  <si>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</si>
  <si>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</si>
  <si>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</si>
  <si>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</si>
  <si>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</si>
  <si>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</si>
  <si>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</si>
  <si>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</si>
  <si>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</si>
  <si>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</si>
  <si>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</si>
  <si>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</si>
  <si>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</si>
  <si>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</si>
  <si>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</si>
  <si>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</si>
  <si>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</si>
  <si>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</si>
  <si>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</si>
  <si>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</si>
  <si>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</si>
  <si>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</si>
  <si>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</si>
  <si>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</si>
  <si>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</si>
  <si>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</si>
  <si>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</si>
  <si>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</si>
  <si>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</si>
  <si>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</si>
  <si>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</si>
  <si>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</si>
  <si>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</si>
  <si>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</si>
  <si>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</si>
  <si>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</si>
  <si>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</si>
  <si>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</si>
  <si>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</si>
  <si>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</si>
  <si>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</si>
  <si>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</si>
  <si>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</si>
  <si>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</si>
  <si>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</si>
  <si>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</si>
  <si>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</si>
  <si>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</si>
  <si>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</si>
  <si>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</si>
  <si>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</si>
  <si>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</si>
  <si>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</si>
  <si>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</si>
  <si>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</si>
  <si>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</si>
  <si>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</si>
  <si>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</si>
  <si>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</si>
  <si>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</si>
  <si>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</si>
  <si>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</si>
  <si>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</si>
  <si>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</si>
  <si>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</si>
  <si>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</si>
  <si>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</si>
  <si>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</si>
  <si>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</si>
  <si>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</si>
  <si>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</si>
  <si>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</si>
  <si>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</si>
  <si>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</si>
  <si>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</si>
  <si>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</si>
  <si>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</si>
  <si>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</si>
  <si>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</si>
  <si>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</si>
  <si>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</si>
  <si>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</si>
  <si>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</si>
  <si>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</si>
  <si>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</si>
  <si>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</si>
  <si>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</si>
  <si>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</si>
  <si>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</si>
  <si>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</si>
  <si>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</si>
  <si>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</si>
  <si>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</si>
  <si>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</si>
  <si>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</si>
  <si>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</si>
  <si>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</si>
  <si>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</si>
  <si>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</si>
  <si>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</si>
  <si>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</si>
  <si>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</si>
  <si>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</si>
  <si>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</si>
  <si>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</si>
  <si>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</si>
  <si>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</si>
  <si>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</si>
  <si>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</si>
  <si>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</si>
  <si>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</si>
  <si>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</si>
  <si>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</si>
  <si>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</si>
  <si>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</si>
  <si>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</si>
  <si>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</si>
  <si>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</si>
  <si>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</si>
  <si>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</si>
  <si>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</si>
  <si>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</si>
  <si>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</si>
  <si>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</si>
  <si>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</si>
  <si>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</si>
  <si>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</si>
  <si>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</si>
  <si>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</si>
  <si>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</si>
  <si>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</si>
  <si>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</si>
  <si>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</si>
  <si>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</si>
  <si>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</si>
  <si>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</si>
  <si>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</si>
  <si>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</si>
  <si>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</si>
  <si>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</si>
  <si>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</si>
  <si>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</si>
  <si>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</si>
  <si>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</si>
  <si>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</si>
  <si>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</si>
  <si>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</si>
  <si>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</si>
  <si>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</si>
  <si>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</si>
  <si>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</si>
  <si>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</si>
  <si>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</si>
  <si>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</si>
  <si>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</si>
  <si>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</si>
  <si>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</si>
  <si>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</si>
  <si>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</si>
  <si>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</si>
  <si>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</si>
  <si>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</si>
  <si>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</si>
  <si>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</si>
  <si>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</si>
  <si>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</si>
  <si>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</si>
  <si>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</si>
  <si>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</si>
  <si>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</si>
  <si>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</si>
  <si>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</si>
  <si>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</si>
  <si>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</si>
  <si>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</si>
  <si>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</si>
  <si>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</si>
  <si>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</si>
  <si>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</si>
  <si>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</si>
  <si>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</si>
  <si>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</si>
  <si>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</si>
  <si>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</si>
  <si>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</si>
  <si>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</si>
  <si>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</si>
  <si>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</si>
  <si>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</si>
  <si>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</si>
  <si>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</si>
  <si>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</si>
  <si>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</si>
  <si>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</si>
  <si>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</si>
  <si>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</si>
  <si>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</si>
  <si>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</si>
  <si>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</si>
  <si>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</si>
  <si>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</si>
  <si>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</si>
  <si>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</si>
  <si>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</si>
  <si>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</si>
  <si>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</si>
  <si>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</si>
  <si>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</si>
  <si>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</si>
  <si>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</si>
  <si>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</si>
  <si>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</si>
  <si>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</si>
  <si>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</si>
  <si>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</si>
  <si>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</si>
  <si>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</si>
  <si>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</si>
  <si>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</si>
  <si>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</si>
  <si>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</si>
  <si>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</si>
  <si>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</si>
  <si>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</si>
  <si>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</si>
  <si>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</si>
  <si>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</si>
  <si>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</si>
  <si>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</si>
  <si>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</si>
  <si>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</si>
  <si>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</si>
  <si>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</si>
  <si>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</si>
  <si>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</si>
  <si>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</si>
  <si>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</si>
  <si>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</si>
  <si>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</si>
  <si>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</si>
  <si>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</si>
  <si>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</si>
  <si>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</si>
  <si>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</si>
  <si>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</si>
  <si>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</si>
  <si>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</si>
  <si>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</si>
  <si>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</si>
  <si>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</si>
  <si>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</si>
  <si>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</si>
  <si>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</si>
  <si>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</si>
  <si>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</si>
  <si>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</si>
  <si>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</si>
  <si>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</si>
  <si>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</si>
  <si>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</si>
  <si>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</si>
  <si>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</si>
  <si>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</si>
  <si>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</si>
  <si>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</si>
  <si>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</si>
  <si>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</si>
  <si>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</si>
  <si>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</si>
  <si>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</si>
  <si>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</si>
  <si>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</si>
  <si>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</si>
  <si>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</si>
  <si>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</si>
  <si>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</si>
  <si>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</si>
  <si>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</si>
  <si>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</si>
  <si>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</si>
  <si>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</si>
  <si>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</si>
  <si>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</si>
  <si>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</si>
  <si>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</si>
  <si>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</si>
  <si>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</si>
  <si>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</si>
  <si>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</si>
  <si>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</si>
  <si>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</si>
  <si>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</si>
  <si>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</si>
  <si>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</si>
  <si>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</si>
  <si>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</si>
  <si>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</si>
  <si>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</si>
  <si>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</si>
  <si>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</si>
  <si>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</si>
  <si>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</si>
  <si>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</si>
  <si>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</si>
  <si>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</si>
  <si>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</si>
  <si>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</si>
  <si>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</si>
  <si>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</si>
  <si>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</si>
  <si>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</si>
  <si>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</si>
  <si>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</si>
  <si>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</si>
  <si>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</si>
  <si>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</si>
  <si>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</si>
  <si>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</si>
  <si>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</si>
  <si>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</si>
  <si>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</si>
  <si>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</si>
  <si>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</si>
  <si>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</si>
  <si>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</si>
  <si>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</si>
  <si>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</si>
  <si>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</si>
  <si>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</si>
  <si>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</si>
  <si>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</si>
  <si>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</si>
  <si>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</si>
  <si>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</si>
  <si>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</si>
  <si>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</si>
  <si>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</si>
  <si>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</si>
  <si>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</si>
  <si>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</si>
  <si>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</si>
  <si>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</si>
  <si>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</si>
  <si>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</si>
  <si>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</si>
  <si>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</si>
  <si>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</si>
  <si>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</si>
  <si>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</si>
  <si>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</si>
  <si>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</si>
  <si>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</si>
  <si>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</si>
  <si>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</si>
  <si>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</si>
  <si>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</si>
  <si>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</si>
  <si>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</si>
  <si>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</si>
  <si>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</si>
  <si>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</si>
  <si>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</si>
  <si>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</si>
  <si>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</si>
  <si>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</si>
  <si>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</si>
  <si>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</si>
  <si>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</si>
  <si>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</si>
  <si>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</si>
  <si>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</si>
  <si>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</si>
  <si>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</si>
  <si>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</si>
  <si>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</si>
  <si>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</si>
  <si>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</si>
  <si>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</si>
  <si>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</si>
  <si>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</si>
  <si>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</si>
  <si>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</si>
  <si>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</si>
  <si>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</si>
  <si>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</si>
  <si>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</si>
  <si>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</si>
  <si>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</si>
  <si>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</si>
  <si>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</si>
  <si>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</si>
  <si>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</si>
  <si>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</si>
  <si>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</si>
  <si>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</si>
  <si>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</si>
  <si>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</si>
  <si>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</si>
  <si>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</si>
  <si>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</si>
  <si>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</si>
  <si>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</si>
  <si>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</si>
  <si>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</si>
  <si>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</si>
  <si>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</si>
  <si>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</si>
  <si>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</si>
  <si>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</si>
  <si>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</si>
  <si>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</si>
  <si>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</si>
  <si>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</si>
  <si>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</si>
  <si>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</si>
  <si>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</si>
  <si>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</si>
  <si>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</si>
  <si>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</si>
  <si>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</si>
  <si>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</si>
  <si>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</si>
  <si>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</si>
  <si>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</si>
  <si>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</si>
  <si>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</si>
  <si>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</si>
  <si>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</si>
  <si>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</si>
  <si>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</si>
  <si>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</si>
  <si>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</si>
  <si>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</si>
  <si>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</si>
  <si>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</si>
  <si>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</si>
  <si>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</si>
  <si>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</si>
  <si>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</si>
  <si>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</si>
  <si>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</si>
  <si>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</si>
  <si>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</si>
  <si>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</si>
  <si>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</si>
  <si>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</si>
  <si>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</si>
  <si>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</si>
  <si>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</si>
  <si>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</si>
  <si>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</si>
  <si>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</si>
  <si>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</si>
  <si>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</si>
  <si>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</si>
  <si>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</si>
  <si>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</si>
  <si>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</si>
  <si>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</si>
  <si>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</si>
  <si>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</si>
  <si>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</si>
  <si>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</si>
  <si>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</si>
  <si>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</si>
  <si>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</si>
  <si>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</si>
  <si>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</si>
  <si>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</si>
  <si>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</si>
  <si>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</si>
  <si>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</si>
  <si>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</si>
  <si>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</si>
  <si>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</si>
  <si>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</si>
  <si>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</si>
  <si>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</si>
  <si>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</si>
  <si>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</si>
  <si>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</si>
  <si>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</si>
  <si>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</si>
  <si>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</si>
  <si>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</si>
  <si>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</si>
  <si>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</si>
  <si>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</si>
  <si>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</si>
  <si>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</si>
  <si>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</si>
  <si>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</si>
  <si>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</si>
  <si>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</si>
  <si>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</si>
  <si>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</si>
  <si>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</si>
  <si>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</si>
  <si>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</si>
  <si>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</si>
  <si>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</si>
  <si>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</si>
  <si>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</si>
  <si>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</si>
  <si>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</si>
  <si>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</si>
  <si>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</si>
  <si>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</si>
  <si>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</si>
  <si>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</si>
  <si>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</si>
  <si>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</si>
  <si>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</si>
  <si>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</si>
  <si>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</si>
  <si>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</si>
  <si>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</si>
  <si>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</si>
  <si>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</si>
  <si>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</si>
  <si>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</si>
  <si>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</si>
  <si>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</si>
  <si>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</si>
  <si>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</si>
  <si>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</si>
  <si>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</si>
  <si>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</si>
  <si>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</si>
  <si>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</si>
  <si>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</si>
  <si>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</si>
  <si>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</si>
  <si>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</si>
  <si>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</si>
  <si>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</si>
  <si>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</si>
  <si>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</si>
  <si>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</si>
  <si>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</si>
  <si>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</si>
  <si>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</si>
  <si>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</si>
  <si>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</si>
  <si>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</si>
  <si>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</si>
  <si>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</si>
  <si>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</si>
  <si>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</si>
  <si>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</si>
  <si>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</si>
  <si>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</si>
  <si>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</si>
  <si>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</si>
  <si>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</si>
  <si>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</si>
  <si>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</si>
  <si>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</si>
  <si>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</si>
  <si>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</si>
  <si>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</si>
  <si>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</si>
  <si>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</si>
  <si>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</si>
  <si>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</si>
  <si>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</si>
  <si>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</si>
  <si>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</si>
  <si>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</si>
  <si>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</si>
  <si>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</si>
  <si>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</si>
  <si>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</si>
  <si>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</si>
  <si>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</si>
  <si>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</si>
  <si>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</si>
  <si>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</si>
  <si>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</si>
  <si>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</si>
  <si>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</si>
  <si>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</si>
  <si>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</si>
  <si>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</si>
  <si>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</si>
  <si>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</si>
  <si>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</si>
  <si>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</si>
  <si>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</si>
  <si>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</si>
  <si>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</si>
  <si>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</si>
  <si>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</si>
  <si>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</si>
  <si>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</si>
  <si>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</si>
  <si>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</si>
  <si>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</si>
  <si>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</si>
  <si>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</si>
  <si>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</si>
  <si>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</si>
  <si>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</si>
  <si>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</si>
  <si>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</si>
  <si>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</si>
  <si>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</si>
  <si>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</si>
  <si>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</si>
  <si>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</si>
  <si>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</si>
  <si>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</si>
  <si>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</si>
  <si>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</si>
  <si>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</si>
  <si>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</si>
  <si>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</si>
  <si>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</si>
  <si>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</si>
  <si>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</si>
  <si>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</si>
  <si>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</si>
  <si>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</si>
  <si>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</si>
  <si>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</si>
  <si>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</si>
  <si>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</si>
  <si>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</si>
  <si>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</si>
  <si>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</si>
  <si>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</si>
  <si>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</si>
  <si>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</si>
  <si>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</si>
  <si>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</si>
  <si>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</si>
  <si>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</si>
  <si>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</si>
  <si>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</si>
  <si>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</si>
  <si>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</si>
  <si>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</si>
  <si>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</si>
  <si>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</si>
  <si>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</si>
  <si>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</si>
  <si>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</si>
  <si>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</si>
  <si>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</si>
  <si>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</si>
  <si>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</si>
  <si>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</si>
  <si>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</si>
  <si>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</si>
  <si>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</si>
  <si>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</si>
  <si>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</si>
  <si>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</si>
  <si>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</si>
  <si>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</si>
  <si>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</si>
  <si>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</si>
  <si>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</si>
  <si>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</si>
  <si>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</si>
  <si>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</si>
  <si>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</si>
  <si>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</si>
  <si>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</si>
  <si>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</si>
  <si>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</si>
  <si>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</si>
  <si>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</si>
  <si>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</si>
  <si>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</si>
  <si>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</si>
  <si>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</si>
  <si>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</si>
  <si>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</si>
  <si>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</si>
  <si>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</si>
  <si>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</si>
  <si>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</si>
  <si>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</si>
  <si>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</si>
  <si>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</si>
  <si>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</si>
  <si>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</si>
  <si>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</si>
  <si>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</si>
  <si>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</si>
  <si>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</si>
  <si>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</si>
  <si>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</si>
  <si>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</si>
  <si>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</si>
  <si>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</si>
  <si>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</si>
  <si>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</si>
  <si>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</si>
  <si>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</si>
  <si>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</si>
  <si>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</si>
  <si>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</si>
  <si>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</si>
  <si>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</si>
  <si>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</si>
  <si>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</si>
  <si>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</si>
  <si>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</si>
  <si>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</si>
  <si>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</si>
  <si>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</si>
  <si>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</si>
  <si>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</si>
  <si>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</si>
  <si>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</si>
  <si>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</si>
  <si>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</si>
  <si>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</si>
  <si>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</si>
  <si>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</si>
  <si>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</si>
  <si>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</si>
  <si>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</si>
  <si>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</si>
  <si>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</si>
  <si>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</si>
  <si>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</si>
  <si>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</si>
  <si>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</si>
  <si>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</si>
  <si>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</si>
  <si>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</si>
  <si>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</si>
  <si>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</si>
  <si>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</si>
  <si>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</si>
  <si>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</si>
  <si>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</si>
  <si>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</si>
  <si>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</si>
  <si>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</si>
  <si>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</si>
  <si>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</si>
  <si>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</si>
  <si>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</si>
  <si>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</si>
  <si>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</si>
  <si>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</si>
  <si>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</si>
  <si>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</si>
  <si>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</si>
  <si>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</si>
  <si>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</si>
  <si>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</si>
  <si>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</si>
  <si>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</si>
  <si>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</si>
  <si>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</si>
  <si>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</si>
  <si>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</si>
  <si>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</si>
  <si>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</si>
  <si>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</si>
  <si>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</si>
  <si>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</si>
  <si>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</si>
  <si>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</si>
  <si>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</si>
  <si>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</si>
  <si>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</si>
  <si>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</si>
  <si>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</si>
  <si>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</si>
  <si>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</si>
  <si>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</si>
  <si>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</si>
  <si>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</si>
  <si>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</si>
  <si>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</si>
  <si>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</si>
  <si>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</si>
  <si>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</si>
  <si>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</si>
  <si>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</si>
  <si>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</si>
  <si>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</si>
  <si>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</si>
  <si>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</si>
  <si>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</si>
  <si>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</si>
  <si>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</si>
  <si>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</si>
  <si>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</si>
  <si>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</si>
  <si>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</si>
  <si>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</si>
  <si>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</si>
  <si>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</si>
  <si>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</si>
  <si>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</si>
  <si>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</si>
  <si>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</si>
  <si>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</si>
  <si>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</si>
  <si>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</si>
  <si>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</si>
  <si>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</si>
  <si>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</si>
  <si>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</si>
  <si>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</si>
  <si>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</si>
  <si>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</si>
  <si>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</si>
  <si>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</si>
  <si>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</si>
  <si>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</si>
  <si>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</si>
  <si>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</si>
  <si>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</si>
  <si>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</si>
  <si>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</si>
  <si>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</si>
  <si>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</si>
  <si>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</si>
  <si>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</si>
  <si>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</si>
  <si>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</si>
  <si>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</si>
  <si>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</si>
  <si>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</si>
  <si>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</si>
  <si>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</si>
  <si>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</si>
  <si>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</si>
  <si>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</si>
  <si>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</si>
  <si>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</si>
  <si>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</si>
  <si>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</si>
  <si>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</si>
  <si>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</si>
  <si>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</si>
  <si>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</si>
  <si>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</si>
  <si>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</si>
  <si>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</si>
  <si>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</si>
  <si>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</si>
  <si>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</si>
  <si>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</si>
  <si>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</si>
  <si>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</si>
  <si>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</si>
  <si>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</si>
  <si>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</si>
  <si>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</si>
  <si>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</si>
  <si>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</si>
  <si>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</si>
  <si>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</si>
  <si>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</si>
  <si>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</si>
  <si>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</si>
  <si>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</si>
  <si>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</si>
  <si>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</si>
  <si>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</si>
  <si>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</si>
  <si>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</si>
  <si>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</si>
  <si>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</si>
  <si>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</si>
  <si>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</si>
  <si>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</si>
  <si>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</si>
  <si>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</si>
  <si>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</si>
  <si>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</si>
  <si>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</si>
  <si>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</si>
  <si>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</si>
  <si>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</si>
  <si>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</si>
  <si>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</si>
  <si>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</si>
  <si>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</si>
  <si>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</si>
  <si>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</si>
  <si>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</si>
  <si>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</si>
  <si>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</si>
  <si>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</si>
  <si>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</si>
  <si>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</si>
  <si>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</si>
  <si>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</si>
  <si>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</si>
  <si>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</si>
  <si>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</si>
  <si>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</si>
  <si>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</si>
  <si>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</si>
  <si>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</si>
  <si>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</si>
  <si>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</si>
  <si>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</si>
  <si>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</si>
  <si>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</si>
  <si>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</si>
  <si>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</si>
  <si>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</si>
  <si>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</si>
  <si>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</si>
  <si>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</si>
  <si>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</si>
  <si>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</si>
  <si>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</si>
  <si>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</si>
  <si>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</si>
  <si>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</si>
  <si>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</si>
  <si>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</si>
  <si>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</si>
  <si>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</si>
  <si>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</si>
  <si>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</si>
  <si>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</si>
  <si>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</si>
  <si>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</si>
  <si>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</si>
  <si>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</si>
  <si>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</si>
  <si>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</si>
  <si>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</si>
  <si>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</si>
  <si>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</si>
  <si>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</si>
  <si>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</si>
  <si>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</si>
  <si>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</si>
  <si>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</si>
  <si>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</si>
  <si>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</si>
  <si>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</si>
  <si>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</si>
  <si>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</si>
  <si>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</si>
  <si>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</si>
  <si>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</si>
  <si>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</si>
  <si>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</si>
  <si>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</si>
  <si>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</si>
  <si>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</si>
  <si>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</si>
  <si>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</si>
  <si>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</si>
  <si>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</si>
  <si>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</si>
  <si>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</si>
  <si>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</si>
  <si>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</si>
  <si>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</si>
  <si>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</si>
  <si>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</si>
  <si>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</si>
  <si>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</si>
  <si>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</si>
  <si>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</si>
  <si>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</si>
  <si>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</si>
  <si>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</si>
  <si>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</si>
  <si>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</si>
  <si>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</si>
  <si>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</si>
  <si>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</si>
  <si>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</si>
  <si>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</si>
  <si>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</si>
  <si>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</si>
  <si>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</si>
  <si>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</si>
  <si>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</si>
  <si>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</si>
  <si>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</si>
  <si>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</si>
  <si>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</si>
  <si>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</si>
  <si>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</si>
  <si>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</si>
  <si>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</si>
  <si>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</si>
  <si>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</si>
  <si>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</si>
  <si>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</si>
  <si>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</si>
  <si>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</si>
  <si>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</si>
  <si>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</si>
  <si>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</si>
  <si>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</si>
  <si>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</si>
  <si>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</si>
  <si>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</si>
  <si>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</si>
  <si>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</si>
  <si>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</si>
  <si>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</si>
  <si>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</si>
  <si>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</si>
  <si>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</si>
  <si>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</si>
  <si>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</si>
  <si>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</si>
  <si>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</si>
  <si>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</si>
  <si>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</si>
  <si>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</si>
  <si>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</si>
  <si>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</si>
  <si>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</si>
  <si>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</si>
  <si>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</si>
  <si>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</si>
  <si>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</si>
  <si>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</si>
  <si>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</si>
  <si>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</si>
  <si>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</si>
  <si>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</si>
  <si>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</si>
  <si>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</si>
  <si>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</si>
  <si>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</si>
  <si>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</si>
  <si>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</si>
  <si>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</si>
  <si>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</si>
  <si>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</si>
  <si>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</si>
  <si>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</si>
  <si>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</si>
  <si>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</si>
  <si>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</si>
  <si>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</si>
  <si>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</si>
  <si>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</si>
  <si>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</si>
  <si>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</si>
  <si>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</si>
  <si>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</si>
  <si>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</si>
  <si>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</si>
  <si>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</si>
  <si>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</si>
  <si>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</si>
  <si>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</si>
  <si>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</si>
  <si>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</si>
  <si>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</si>
  <si>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</si>
  <si>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</si>
  <si>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</si>
  <si>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</si>
  <si>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</si>
  <si>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</si>
  <si>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</si>
  <si>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</si>
  <si>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</si>
  <si>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</si>
  <si>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</si>
  <si>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</si>
  <si>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</si>
  <si>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</si>
  <si>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</si>
  <si>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</si>
  <si>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</si>
  <si>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</si>
  <si>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</si>
  <si>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</si>
  <si>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</si>
  <si>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</si>
  <si>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</si>
  <si>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</si>
  <si>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</si>
  <si>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</si>
  <si>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</si>
  <si>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</si>
  <si>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</si>
  <si>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</si>
  <si>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</si>
  <si>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</si>
  <si>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</si>
  <si>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</si>
  <si>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</si>
  <si>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</si>
  <si>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</si>
  <si>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</si>
  <si>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</si>
  <si>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</si>
  <si>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</si>
  <si>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</si>
  <si>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</si>
  <si>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</si>
  <si>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</si>
  <si>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</si>
  <si>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</si>
  <si>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</si>
  <si>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</si>
  <si>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</si>
  <si>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</si>
  <si>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</si>
  <si>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</si>
  <si>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</si>
  <si>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</si>
  <si>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</si>
  <si>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</si>
  <si>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</si>
  <si>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</si>
  <si>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</si>
  <si>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</si>
  <si>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</si>
  <si>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</si>
  <si>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</si>
  <si>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</si>
  <si>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</si>
  <si>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</si>
  <si>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</si>
  <si>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</si>
  <si>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</si>
  <si>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</si>
  <si>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</si>
  <si>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</si>
  <si>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</si>
  <si>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</si>
  <si>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</si>
  <si>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</si>
  <si>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</si>
  <si>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</si>
  <si>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</si>
  <si>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</si>
  <si>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</si>
  <si>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</si>
  <si>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</si>
  <si>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</si>
  <si>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</si>
  <si>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</si>
  <si>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</si>
  <si>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</si>
  <si>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</si>
  <si>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</si>
  <si>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</si>
  <si>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</si>
  <si>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</si>
  <si>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</si>
  <si>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</si>
  <si>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</si>
  <si>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</si>
  <si>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</si>
  <si>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</si>
  <si>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</si>
  <si>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</si>
  <si>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</si>
  <si>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</si>
  <si>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</si>
  <si>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</si>
  <si>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</si>
  <si>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</si>
  <si>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</si>
  <si>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</si>
  <si>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</si>
  <si>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</si>
  <si>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</si>
  <si>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</si>
  <si>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</si>
  <si>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</si>
  <si>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</si>
  <si>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</si>
  <si>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</si>
  <si>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</si>
  <si>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</si>
  <si>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</si>
  <si>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</si>
  <si>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</si>
  <si>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</si>
  <si>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</si>
  <si>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</si>
  <si>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</si>
  <si>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</si>
  <si>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</si>
  <si>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</si>
  <si>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</si>
  <si>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</si>
  <si>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</si>
  <si>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</si>
  <si>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</si>
  <si>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</si>
  <si>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</si>
  <si>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</si>
  <si>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</si>
  <si>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</si>
  <si>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</si>
  <si>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</si>
  <si>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</si>
  <si>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</si>
  <si>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</si>
  <si>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</si>
  <si>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</si>
  <si>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</si>
  <si>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</si>
  <si>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</si>
  <si>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</si>
  <si>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</si>
  <si>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</si>
  <si>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</si>
  <si>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</si>
  <si>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</si>
  <si>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</si>
  <si>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</si>
  <si>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</si>
  <si>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</si>
  <si>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</si>
  <si>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</si>
  <si>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</si>
  <si>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</si>
  <si>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</si>
  <si>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</si>
  <si>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</si>
  <si>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</si>
  <si>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</si>
  <si>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</si>
  <si>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</si>
  <si>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</si>
  <si>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</si>
  <si>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</si>
  <si>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</si>
  <si>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</si>
  <si>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</si>
  <si>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</si>
  <si>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</si>
  <si>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</si>
  <si>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</si>
  <si>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</si>
  <si>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</si>
  <si>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</si>
  <si>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</si>
  <si>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</si>
  <si>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</si>
  <si>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</si>
  <si>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</si>
  <si>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</si>
  <si>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</si>
  <si>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</si>
  <si>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</si>
  <si>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</si>
  <si>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</si>
  <si>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</si>
  <si>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</si>
  <si>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</si>
  <si>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</si>
  <si>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</si>
  <si>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</si>
  <si>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</si>
  <si>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</si>
  <si>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</si>
  <si>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</si>
  <si>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</si>
  <si>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</si>
  <si>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</si>
  <si>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</si>
  <si>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</si>
  <si>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</si>
  <si>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</si>
  <si>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</si>
  <si>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</si>
  <si>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</si>
  <si>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</si>
  <si>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</si>
  <si>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</si>
  <si>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</si>
  <si>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</si>
  <si>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</si>
  <si>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</si>
  <si>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</si>
  <si>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</si>
  <si>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</si>
  <si>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</si>
  <si>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</si>
  <si>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</si>
  <si>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</si>
  <si>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</si>
  <si>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</si>
  <si>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</si>
  <si>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</si>
  <si>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</si>
  <si>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</si>
  <si>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</si>
  <si>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</si>
  <si>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</si>
  <si>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</si>
  <si>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</si>
  <si>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</si>
  <si>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</si>
  <si>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</si>
  <si>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</si>
  <si>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</si>
  <si>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</si>
  <si>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</si>
  <si>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</si>
  <si>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</si>
  <si>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</si>
  <si>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</si>
  <si>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</si>
  <si>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</si>
  <si>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</si>
  <si>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</si>
  <si>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</si>
  <si>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</si>
  <si>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</si>
  <si>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</si>
  <si>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</si>
  <si>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</si>
  <si>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</si>
  <si>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</si>
  <si>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</si>
  <si>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</si>
  <si>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</si>
  <si>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</si>
  <si>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</si>
  <si>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</si>
  <si>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</si>
  <si>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</si>
  <si>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</si>
  <si>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</si>
  <si>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</si>
  <si>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</si>
  <si>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</si>
  <si>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</si>
  <si>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</si>
  <si>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</si>
  <si>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</si>
  <si>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</si>
  <si>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</si>
  <si>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</si>
  <si>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</si>
  <si>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</si>
  <si>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</si>
  <si>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</si>
  <si>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</si>
  <si>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</si>
  <si>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</si>
  <si>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</si>
  <si>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</si>
  <si>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</si>
  <si>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</si>
  <si>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</si>
  <si>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</si>
  <si>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</si>
  <si>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</si>
  <si>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</si>
  <si>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</si>
  <si>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</si>
  <si>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</si>
  <si>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</si>
  <si>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</si>
  <si>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</si>
  <si>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</si>
  <si>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</si>
  <si>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</si>
  <si>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</si>
  <si>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</si>
  <si>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</si>
  <si>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</si>
  <si>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</si>
  <si>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</si>
  <si>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</si>
  <si>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</si>
  <si>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</si>
  <si>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</si>
  <si>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</si>
  <si>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</si>
  <si>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</si>
  <si>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</si>
  <si>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</si>
  <si>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</si>
  <si>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</si>
  <si>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</si>
  <si>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</si>
  <si>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</si>
  <si>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</si>
  <si>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</si>
  <si>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</si>
  <si>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</si>
  <si>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</si>
  <si>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</si>
  <si>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</si>
  <si>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</si>
  <si>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</si>
  <si>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</si>
  <si>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</si>
  <si>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</si>
  <si>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</si>
  <si>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</si>
  <si>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</si>
  <si>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</si>
  <si>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</si>
  <si>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</si>
  <si>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</si>
  <si>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</si>
  <si>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</si>
  <si>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</si>
  <si>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</si>
  <si>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</si>
  <si>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</si>
  <si>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</si>
  <si>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</si>
  <si>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</si>
  <si>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</si>
  <si>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</si>
  <si>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</si>
  <si>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</si>
  <si>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</si>
  <si>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</si>
  <si>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</si>
  <si>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</si>
  <si>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</si>
  <si>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</si>
  <si>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</si>
  <si>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</si>
  <si>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</si>
  <si>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</si>
  <si>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</si>
  <si>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</si>
  <si>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</si>
  <si>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</si>
  <si>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</si>
  <si>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</si>
  <si>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</si>
  <si>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</si>
  <si>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</si>
  <si>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</si>
  <si>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</si>
  <si>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</si>
  <si>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</si>
  <si>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</si>
  <si>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</si>
  <si>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</si>
  <si>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</si>
  <si>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</si>
  <si>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</si>
  <si>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</si>
  <si>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</si>
  <si>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</si>
  <si>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</si>
  <si>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</si>
  <si>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</si>
  <si>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</si>
  <si>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</si>
  <si>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</si>
  <si>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</si>
  <si>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</si>
  <si>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</si>
  <si>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</si>
  <si>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</si>
  <si>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</si>
  <si>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</si>
  <si>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</si>
  <si>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</si>
  <si>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</si>
  <si>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</si>
  <si>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</si>
  <si>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</si>
  <si>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</si>
  <si>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</si>
  <si>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</si>
  <si>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</si>
  <si>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</si>
  <si>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</si>
  <si>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</si>
  <si>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</si>
  <si>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</si>
  <si>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</si>
  <si>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</si>
  <si>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</si>
  <si>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</si>
  <si>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</si>
  <si>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</si>
  <si>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</si>
  <si>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</si>
  <si>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</si>
  <si>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</si>
  <si>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</si>
  <si>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</si>
  <si>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</si>
  <si>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</si>
  <si>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</si>
  <si>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</si>
  <si>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</si>
  <si>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</si>
  <si>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</si>
  <si>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</si>
  <si>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</si>
  <si>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</si>
  <si>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</si>
  <si>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</si>
  <si>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</si>
  <si>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</si>
  <si>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</si>
  <si>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</si>
  <si>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</si>
  <si>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</si>
  <si>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</si>
  <si>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</si>
  <si>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</si>
  <si>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</si>
  <si>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</si>
  <si>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</si>
  <si>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</si>
  <si>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</si>
  <si>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</si>
  <si>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</si>
  <si>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</si>
  <si>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</si>
  <si>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</si>
  <si>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</si>
  <si>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</si>
  <si>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</si>
  <si>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</si>
  <si>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</si>
  <si>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</si>
  <si>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</si>
  <si>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</si>
  <si>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</si>
  <si>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</si>
  <si>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</si>
  <si>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</si>
  <si>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</si>
  <si>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</si>
  <si>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</si>
  <si>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</si>
  <si>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</si>
  <si>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</si>
  <si>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</si>
  <si>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</si>
  <si>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</si>
  <si>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</si>
  <si>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</si>
  <si>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</si>
  <si>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</si>
  <si>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</si>
  <si>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</si>
  <si>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</si>
  <si>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</si>
  <si>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</si>
  <si>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</si>
  <si>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</si>
  <si>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</si>
  <si>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</si>
  <si>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</si>
  <si>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</si>
  <si>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</si>
  <si>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</si>
  <si>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</si>
  <si>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</si>
  <si>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</si>
  <si>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</si>
  <si>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</si>
  <si>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</si>
  <si>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</si>
  <si>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</si>
  <si>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</si>
  <si>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</si>
  <si>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</si>
  <si>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</si>
  <si>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</si>
  <si>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</si>
  <si>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</si>
  <si>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</si>
  <si>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</si>
  <si>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</si>
  <si>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</si>
  <si>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</si>
  <si>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</si>
  <si>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</si>
  <si>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</si>
  <si>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</si>
  <si>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</si>
  <si>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</si>
  <si>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</si>
  <si>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</si>
  <si>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</si>
  <si>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</si>
  <si>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</si>
  <si>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</si>
  <si>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</si>
  <si>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</si>
  <si>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</si>
  <si>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</si>
  <si>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</si>
  <si>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</si>
  <si>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</si>
  <si>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</si>
  <si>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</si>
  <si>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</si>
  <si>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</si>
  <si>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</si>
  <si>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</si>
  <si>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</si>
  <si>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</si>
  <si>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</si>
  <si>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</si>
  <si>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</si>
  <si>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</si>
  <si>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</si>
  <si>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</si>
  <si>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</si>
  <si>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</si>
  <si>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</si>
  <si>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</si>
  <si>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</si>
  <si>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</si>
  <si>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</si>
  <si>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</si>
  <si>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</si>
  <si>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</si>
  <si>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</si>
  <si>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</si>
  <si>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</si>
  <si>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</si>
  <si>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</si>
  <si>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</si>
  <si>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</si>
  <si>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</si>
  <si>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</si>
  <si>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</si>
  <si>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</si>
  <si>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</si>
  <si>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</si>
  <si>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</si>
  <si>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</si>
  <si>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</si>
  <si>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</si>
  <si>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</si>
  <si>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</si>
  <si>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</si>
  <si>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</si>
  <si>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</si>
  <si>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</si>
  <si>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</si>
  <si>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</si>
  <si>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</si>
  <si>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</si>
  <si>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</si>
  <si>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</si>
  <si>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</si>
  <si>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</si>
  <si>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</si>
  <si>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</si>
  <si>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</si>
  <si>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</si>
  <si>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</si>
  <si>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</si>
  <si>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</si>
  <si>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</si>
  <si>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</si>
  <si>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</si>
  <si>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</si>
  <si>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</si>
  <si>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</si>
  <si>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</si>
  <si>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</si>
  <si>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</si>
  <si>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</si>
  <si>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</si>
  <si>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</si>
  <si>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</si>
  <si>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</si>
  <si>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</si>
  <si>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</si>
  <si>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</si>
  <si>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</si>
  <si>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</si>
  <si>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</si>
  <si>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</si>
  <si>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</si>
  <si>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</si>
  <si>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</si>
  <si>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</si>
  <si>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</si>
  <si>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</si>
  <si>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</si>
  <si>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</si>
  <si>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</si>
  <si>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</si>
  <si>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</si>
  <si>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</si>
  <si>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</si>
  <si>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</si>
  <si>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</si>
  <si>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</si>
  <si>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</si>
  <si>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</si>
  <si>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</si>
  <si>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</si>
  <si>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</si>
  <si>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</si>
  <si>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</si>
  <si>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</si>
  <si>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</si>
  <si>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</si>
  <si>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</si>
  <si>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</si>
  <si>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</si>
  <si>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</si>
  <si>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</si>
  <si>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</si>
  <si>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</si>
  <si>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</si>
  <si>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</si>
  <si>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</si>
  <si>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</si>
  <si>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</si>
  <si>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</si>
  <si>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</si>
  <si>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</si>
  <si>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</si>
  <si>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</si>
  <si>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</si>
  <si>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</si>
  <si>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</si>
  <si>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</si>
  <si>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</si>
  <si>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</si>
  <si>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</si>
  <si>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</si>
  <si>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</si>
  <si>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</si>
  <si>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</si>
  <si>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</si>
  <si>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</si>
  <si>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</si>
  <si>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</si>
  <si>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</si>
  <si>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</si>
  <si>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</si>
  <si>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</si>
  <si>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</si>
  <si>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</si>
  <si>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</si>
  <si>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</si>
  <si>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</si>
  <si>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</si>
  <si>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</si>
  <si>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</si>
  <si>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</si>
  <si>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</si>
  <si>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</si>
  <si>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</si>
  <si>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</si>
  <si>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</si>
  <si>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</si>
  <si>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</si>
  <si>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</si>
  <si>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</si>
  <si>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</si>
  <si>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</si>
  <si>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</si>
  <si>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</si>
  <si>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</si>
  <si>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</si>
  <si>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</si>
  <si>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</si>
  <si>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</si>
  <si>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</si>
  <si>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</si>
  <si>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</si>
  <si>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</si>
  <si>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</si>
  <si>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</si>
  <si>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</si>
  <si>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</si>
  <si>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</si>
  <si>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</si>
  <si>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</si>
  <si>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</si>
  <si>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</si>
  <si>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</si>
  <si>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</si>
  <si>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</si>
  <si>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</si>
  <si>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</si>
  <si>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</si>
  <si>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</si>
  <si>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</si>
  <si>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</si>
  <si>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</si>
  <si>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</si>
  <si>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</si>
  <si>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</si>
  <si>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</si>
  <si>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</si>
  <si>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</si>
  <si>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</si>
  <si>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</si>
  <si>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</si>
  <si>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</si>
  <si>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</si>
  <si>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</si>
  <si>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</si>
  <si>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</si>
  <si>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</si>
  <si>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</si>
  <si>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</si>
  <si>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</si>
  <si>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</si>
  <si>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</si>
  <si>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</si>
  <si>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</si>
  <si>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</si>
  <si>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</si>
  <si>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</si>
  <si>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</si>
  <si>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</si>
  <si>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</si>
  <si>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</si>
  <si>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</si>
  <si>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</si>
  <si>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</si>
  <si>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</si>
  <si>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</si>
  <si>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</si>
  <si>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</si>
  <si>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</si>
  <si>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</si>
  <si>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</si>
  <si>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</si>
  <si>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</si>
  <si>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</si>
  <si>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</si>
  <si>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</si>
  <si>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</si>
  <si>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</si>
  <si>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</si>
  <si>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</si>
  <si>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</si>
  <si>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</si>
  <si>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</si>
  <si>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</si>
  <si>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</si>
  <si>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</si>
  <si>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</si>
  <si>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</si>
  <si>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</si>
  <si>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</si>
  <si>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</si>
  <si>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</si>
  <si>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</si>
  <si>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</si>
  <si>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</si>
  <si>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</si>
  <si>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</si>
  <si>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</si>
  <si>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</si>
  <si>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</si>
  <si>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</si>
  <si>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</si>
  <si>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</si>
  <si>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</si>
  <si>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</si>
  <si>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</si>
  <si>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</si>
  <si>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</si>
  <si>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</si>
  <si>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</si>
  <si>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</si>
  <si>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</si>
  <si>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</si>
  <si>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</si>
  <si>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</si>
  <si>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</si>
  <si>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</si>
  <si>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</si>
  <si>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</si>
  <si>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</si>
  <si>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</si>
  <si>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</si>
  <si>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</si>
  <si>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</si>
  <si>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</si>
  <si>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</si>
  <si>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</si>
  <si>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</si>
  <si>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</si>
  <si>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</si>
  <si>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</si>
  <si>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</si>
  <si>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</si>
  <si>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</si>
  <si>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</si>
  <si>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</si>
  <si>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</si>
  <si>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</si>
  <si>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</si>
  <si>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</si>
  <si>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</si>
  <si>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</si>
  <si>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</si>
  <si>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</si>
  <si>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</si>
  <si>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</si>
  <si>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</si>
  <si>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</si>
  <si>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</si>
  <si>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</si>
  <si>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</si>
  <si>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</si>
  <si>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</si>
  <si>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</si>
  <si>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</si>
  <si>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</si>
  <si>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</si>
  <si>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</si>
  <si>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</si>
  <si>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</si>
  <si>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</si>
  <si>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</si>
  <si>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</si>
  <si>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</si>
  <si>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</si>
  <si>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</si>
  <si>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</si>
  <si>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</si>
  <si>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</si>
  <si>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</si>
  <si>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</si>
  <si>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</si>
  <si>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</si>
  <si>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</si>
  <si>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</si>
  <si>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</si>
  <si>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</si>
  <si>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</si>
  <si>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</si>
  <si>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</si>
  <si>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</si>
  <si>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</si>
  <si>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</si>
  <si>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</si>
  <si>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</si>
  <si>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</si>
  <si>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</si>
  <si>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</si>
  <si>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</si>
  <si>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</si>
  <si>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</si>
  <si>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</si>
  <si>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</si>
  <si>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</si>
  <si>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</si>
  <si>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</si>
  <si>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</si>
  <si>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</si>
  <si>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</si>
  <si>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</si>
  <si>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</si>
  <si>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</si>
  <si>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</si>
  <si>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</si>
  <si>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</si>
  <si>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</si>
  <si>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</si>
  <si>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</si>
  <si>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</si>
  <si>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</si>
  <si>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</si>
  <si>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</si>
  <si>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</si>
  <si>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</si>
  <si>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</si>
  <si>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</si>
  <si>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</si>
  <si>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</si>
  <si>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</si>
  <si>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</si>
  <si>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</si>
  <si>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</si>
  <si>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</si>
  <si>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</si>
  <si>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</si>
  <si>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</si>
  <si>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</si>
  <si>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</si>
  <si>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</si>
  <si>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</si>
  <si>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</si>
  <si>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</si>
  <si>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</si>
  <si>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</si>
  <si>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</si>
  <si>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</si>
  <si>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</si>
  <si>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</si>
  <si>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</si>
  <si>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</si>
  <si>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</si>
  <si>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</si>
  <si>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</si>
  <si>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</si>
  <si>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</si>
  <si>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</si>
  <si>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</si>
  <si>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</si>
  <si>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</si>
  <si>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</si>
  <si>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</si>
  <si>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</si>
  <si>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</si>
  <si>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</si>
  <si>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</si>
  <si>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</si>
  <si>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</si>
  <si>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</si>
  <si>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</si>
  <si>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</si>
  <si>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</si>
  <si>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</si>
  <si>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</si>
  <si>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</si>
  <si>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</si>
  <si>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</si>
  <si>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</si>
  <si>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</si>
  <si>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</si>
  <si>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</si>
  <si>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</si>
  <si>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</si>
  <si>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</si>
  <si>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</si>
  <si>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</si>
  <si>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</si>
  <si>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</si>
  <si>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</si>
  <si>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</si>
  <si>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</si>
  <si>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</si>
  <si>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</si>
  <si>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</si>
  <si>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</si>
  <si>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</si>
  <si>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</si>
  <si>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</si>
  <si>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</si>
  <si>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</si>
  <si>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</si>
  <si>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</si>
  <si>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</si>
  <si>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</si>
  <si>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</si>
  <si>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</si>
  <si>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</si>
  <si>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</si>
  <si>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</si>
  <si>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</si>
  <si>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</si>
  <si>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</si>
  <si>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</si>
  <si>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</si>
  <si>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</si>
  <si>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</si>
  <si>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</si>
  <si>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</si>
  <si>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</si>
  <si>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</si>
  <si>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</si>
  <si>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</si>
  <si>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</si>
  <si>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</si>
  <si>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</si>
  <si>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</si>
  <si>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</si>
  <si>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</si>
  <si>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</si>
  <si>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</si>
  <si>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</si>
  <si>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</si>
  <si>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</si>
  <si>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</si>
  <si>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</si>
  <si>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</si>
  <si>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</si>
  <si>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</si>
  <si>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</si>
  <si>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</si>
  <si>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</si>
  <si>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</si>
  <si>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</si>
  <si>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</si>
  <si>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</si>
  <si>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</si>
  <si>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</si>
  <si>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</si>
  <si>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</si>
  <si>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</si>
  <si>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</si>
  <si>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</si>
  <si>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</si>
  <si>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</si>
  <si>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</si>
  <si>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</si>
  <si>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</si>
  <si>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</si>
  <si>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</si>
  <si>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</si>
  <si>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</si>
  <si>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</si>
  <si>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</si>
  <si>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</si>
  <si>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</si>
  <si>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</si>
  <si>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</si>
  <si>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</si>
  <si>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</si>
  <si>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</si>
  <si>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</si>
  <si>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</si>
  <si>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</si>
  <si>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</si>
  <si>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</si>
  <si>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</si>
  <si>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</si>
  <si>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</si>
  <si>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</si>
  <si>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</si>
  <si>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</si>
  <si>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</si>
  <si>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</si>
  <si>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</si>
  <si>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</si>
  <si>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</si>
  <si>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</si>
  <si>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</si>
  <si>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</si>
  <si>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</si>
  <si>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</si>
  <si>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</si>
  <si>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</si>
  <si>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</si>
  <si>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</si>
  <si>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</si>
  <si>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</si>
  <si>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</si>
  <si>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</si>
  <si>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</si>
  <si>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</si>
  <si>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</si>
  <si>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</si>
  <si>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</si>
  <si>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</si>
  <si>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</si>
  <si>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</si>
  <si>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</si>
  <si>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</si>
  <si>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</si>
  <si>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</si>
  <si>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</si>
  <si>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</si>
  <si>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</si>
  <si>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</si>
  <si>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</si>
  <si>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</si>
  <si>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</si>
  <si>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</si>
  <si>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</si>
  <si>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</si>
  <si>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</si>
  <si>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</si>
  <si>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</si>
  <si>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</si>
  <si>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</si>
  <si>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</si>
  <si>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</si>
  <si>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</si>
  <si>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</si>
  <si>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</si>
  <si>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</si>
  <si>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</si>
  <si>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</si>
  <si>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</si>
  <si>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</si>
  <si>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</si>
  <si>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</si>
  <si>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</si>
  <si>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</si>
  <si>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</si>
  <si>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</si>
  <si>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</si>
  <si>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</si>
  <si>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</si>
  <si>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</si>
  <si>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</si>
  <si>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</si>
  <si>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</si>
  <si>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</si>
  <si>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</si>
  <si>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</si>
  <si>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</si>
  <si>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</si>
  <si>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</si>
  <si>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</si>
  <si>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</si>
  <si>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</si>
  <si>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</si>
  <si>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</si>
  <si>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</si>
  <si>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</si>
  <si>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</si>
  <si>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</si>
  <si>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</si>
  <si>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</si>
  <si>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</si>
  <si>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</si>
  <si>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</si>
  <si>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</si>
  <si>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</si>
  <si>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</si>
  <si>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</si>
  <si>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</si>
  <si>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</si>
  <si>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</si>
  <si>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</si>
  <si>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</si>
  <si>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</si>
  <si>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</si>
  <si>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</si>
  <si>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</si>
  <si>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</si>
  <si>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</si>
  <si>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</si>
  <si>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</si>
  <si>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</si>
  <si>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</si>
  <si>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</si>
  <si>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</si>
  <si>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</si>
  <si>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</si>
  <si>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</si>
  <si>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</si>
  <si>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</si>
  <si>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</si>
  <si>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</si>
  <si>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</si>
  <si>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</si>
  <si>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</si>
  <si>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</si>
  <si>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</si>
  <si>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</si>
  <si>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</si>
  <si>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</si>
  <si>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</si>
  <si>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</si>
  <si>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</si>
  <si>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</si>
  <si>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</si>
  <si>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</si>
  <si>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</si>
  <si>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</si>
  <si>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</si>
  <si>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</si>
  <si>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</si>
  <si>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</si>
  <si>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</si>
  <si>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</si>
  <si>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</si>
  <si>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</si>
  <si>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</si>
  <si>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</si>
  <si>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</si>
  <si>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</si>
  <si>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</si>
  <si>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</si>
  <si>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</si>
  <si>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</si>
  <si>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</si>
  <si>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</si>
  <si>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</si>
  <si>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</si>
  <si>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</si>
  <si>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</si>
  <si>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</si>
  <si>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</si>
  <si>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</si>
  <si>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</si>
  <si>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</si>
  <si>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</si>
  <si>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</si>
  <si>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</si>
  <si>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</si>
  <si>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</si>
  <si>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</si>
  <si>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</si>
  <si>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</si>
  <si>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</si>
  <si>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</si>
  <si>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</si>
  <si>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</si>
  <si>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</si>
  <si>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</si>
  <si>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</si>
  <si>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</si>
  <si>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</si>
  <si>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</si>
  <si>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</si>
  <si>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</si>
  <si>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</si>
  <si>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</si>
  <si>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</si>
  <si>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</si>
  <si>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</si>
  <si>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</si>
  <si>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</si>
  <si>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</si>
  <si>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</si>
  <si>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</si>
  <si>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</si>
  <si>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</si>
  <si>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</si>
  <si>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</si>
  <si>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</si>
  <si>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</si>
  <si>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</si>
  <si>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</si>
  <si>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</si>
  <si>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</si>
  <si>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</si>
  <si>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</si>
  <si>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</si>
  <si>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</si>
  <si>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</si>
  <si>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</si>
  <si>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</si>
  <si>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</si>
  <si>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</si>
  <si>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</si>
  <si>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</si>
  <si>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</si>
  <si>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</si>
  <si>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</si>
  <si>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</si>
  <si>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</si>
  <si>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</si>
  <si>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</si>
  <si>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</si>
  <si>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</si>
  <si>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</si>
  <si>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</si>
  <si>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</si>
  <si>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</si>
  <si>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</si>
  <si>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</si>
  <si>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</si>
  <si>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</si>
  <si>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</si>
  <si>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</si>
  <si>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</si>
  <si>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</si>
  <si>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</si>
  <si>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</si>
  <si>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</si>
  <si>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</si>
  <si>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</si>
  <si>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</si>
  <si>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</si>
  <si>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</si>
  <si>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</si>
  <si>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</si>
  <si>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</si>
  <si>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</si>
  <si>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</si>
  <si>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</si>
  <si>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</si>
  <si>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</si>
  <si>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</si>
  <si>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</si>
  <si>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</si>
  <si>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</si>
  <si>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</si>
  <si>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</si>
  <si>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</si>
  <si>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</si>
  <si>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</si>
  <si>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</si>
  <si>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</si>
  <si>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</si>
  <si>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</si>
  <si>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</si>
  <si>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</si>
  <si>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</si>
  <si>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</si>
  <si>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</si>
  <si>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</si>
  <si>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</si>
  <si>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</si>
  <si>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</si>
  <si>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</si>
  <si>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</si>
  <si>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</si>
  <si>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</si>
  <si>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</si>
  <si>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</si>
  <si>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</si>
  <si>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</si>
  <si>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</si>
  <si>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</si>
  <si>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</si>
  <si>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</si>
  <si>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</si>
  <si>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</si>
  <si>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</si>
  <si>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</si>
  <si>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</si>
  <si>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</si>
  <si>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</si>
  <si>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</si>
  <si>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</si>
  <si>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</si>
  <si>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</si>
  <si>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</si>
  <si>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</si>
  <si>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</si>
  <si>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</si>
  <si>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</si>
  <si>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</si>
  <si>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</si>
  <si>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</si>
  <si>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</si>
  <si>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</si>
  <si>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</si>
  <si>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</si>
  <si>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</si>
  <si>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</si>
  <si>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</si>
  <si>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</si>
  <si>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</si>
  <si>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</si>
  <si>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</si>
  <si>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</si>
  <si>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</si>
  <si>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</si>
  <si>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</si>
  <si>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</si>
  <si>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</si>
  <si>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</si>
  <si>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</si>
  <si>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</si>
  <si>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</si>
  <si>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</si>
  <si>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</si>
  <si>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</si>
  <si>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</si>
  <si>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</si>
  <si>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</si>
  <si>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</si>
  <si>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</si>
  <si>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</si>
  <si>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</si>
  <si>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</si>
  <si>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</si>
  <si>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</si>
  <si>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</si>
  <si>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</si>
  <si>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</si>
  <si>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</si>
  <si>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</si>
  <si>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</si>
  <si>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</si>
  <si>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</si>
  <si>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</si>
  <si>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</si>
  <si>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</si>
  <si>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</si>
  <si>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</si>
  <si>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</si>
  <si>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</si>
  <si>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</si>
  <si>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</si>
  <si>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</si>
  <si>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</si>
  <si>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</si>
  <si>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</si>
  <si>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</si>
  <si>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</si>
  <si>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</si>
  <si>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</si>
  <si>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</si>
  <si>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</si>
  <si>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</si>
  <si>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</si>
  <si>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</si>
  <si>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</si>
  <si>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</si>
  <si>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</si>
  <si>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</si>
  <si>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</si>
  <si>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</si>
  <si>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</si>
  <si>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</si>
  <si>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</si>
  <si>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</si>
  <si>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</si>
  <si>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</si>
  <si>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</si>
  <si>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</si>
  <si>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</si>
  <si>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</si>
  <si>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</si>
  <si>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</si>
  <si>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</si>
  <si>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</si>
  <si>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</si>
  <si>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</si>
  <si>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</si>
  <si>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</si>
  <si>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</si>
  <si>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</si>
  <si>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</si>
  <si>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</si>
  <si>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</si>
  <si>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</si>
  <si>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</si>
  <si>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</si>
  <si>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</si>
  <si>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</si>
  <si>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</si>
  <si>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</si>
  <si>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</si>
  <si>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</si>
  <si>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</si>
  <si>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</si>
  <si>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</si>
  <si>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</si>
  <si>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</si>
  <si>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</si>
  <si>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</si>
  <si>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</si>
  <si>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</si>
  <si>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</si>
  <si>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</si>
  <si>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</si>
  <si>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</si>
  <si>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</si>
  <si>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</si>
  <si>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</si>
  <si>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</si>
  <si>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</si>
  <si>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</si>
  <si>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</si>
  <si>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</si>
  <si>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</si>
  <si>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</si>
  <si>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</si>
  <si>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</si>
  <si>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</si>
  <si>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</si>
  <si>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</si>
  <si>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</si>
  <si>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</si>
  <si>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</si>
  <si>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</si>
  <si>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</si>
  <si>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</si>
  <si>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</si>
  <si>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</si>
  <si>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</si>
  <si>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</si>
  <si>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</si>
  <si>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</si>
  <si>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</si>
  <si>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</si>
  <si>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</si>
  <si>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</si>
  <si>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</si>
  <si>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</si>
  <si>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</si>
  <si>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</si>
  <si>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</si>
  <si>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</si>
  <si>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</si>
  <si>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</si>
  <si>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</si>
  <si>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</si>
  <si>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</si>
  <si>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</si>
  <si>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</si>
  <si>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</si>
  <si>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</si>
  <si>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</si>
  <si>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</si>
  <si>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</si>
  <si>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</si>
  <si>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</si>
  <si>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</si>
  <si>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</si>
  <si>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</si>
  <si>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</si>
  <si>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</si>
  <si>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</si>
  <si>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</si>
  <si>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</si>
  <si>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</si>
  <si>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</si>
  <si>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</si>
  <si>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</si>
  <si>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</si>
  <si>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</si>
  <si>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</si>
  <si>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</si>
  <si>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</si>
  <si>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</si>
  <si>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</si>
  <si>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</si>
  <si>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</si>
  <si>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</si>
  <si>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</si>
  <si>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</si>
  <si>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</si>
  <si>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</si>
  <si>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</si>
  <si>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</si>
  <si>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</si>
  <si>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</si>
  <si>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</si>
  <si>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</si>
  <si>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</si>
  <si>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</si>
  <si>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</si>
  <si>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</si>
  <si>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</si>
  <si>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</si>
  <si>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</si>
  <si>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</si>
  <si>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</si>
  <si>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</si>
  <si>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</si>
  <si>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</si>
  <si>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</si>
  <si>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</si>
  <si>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</si>
  <si>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</si>
  <si>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</si>
  <si>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</si>
  <si>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</si>
  <si>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</si>
  <si>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</si>
  <si>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</si>
  <si>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</si>
  <si>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</si>
  <si>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</si>
  <si>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</si>
  <si>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</si>
  <si>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</si>
  <si>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</si>
  <si>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</si>
  <si>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</si>
  <si>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</si>
  <si>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</si>
  <si>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</si>
  <si>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</si>
  <si>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</si>
  <si>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</si>
  <si>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</si>
  <si>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</si>
  <si>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</si>
  <si>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</si>
  <si>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</si>
  <si>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</si>
  <si>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</si>
  <si>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</si>
  <si>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</si>
  <si>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</si>
  <si>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</si>
  <si>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</si>
  <si>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</si>
  <si>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</si>
  <si>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</si>
  <si>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</si>
  <si>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</si>
  <si>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</si>
  <si>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</si>
  <si>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</si>
  <si>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</si>
  <si>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</si>
  <si>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</si>
  <si>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</si>
  <si>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</si>
  <si>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</si>
  <si>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</si>
  <si>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</si>
  <si>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</si>
  <si>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</si>
  <si>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</si>
  <si>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</si>
  <si>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</si>
  <si>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</si>
  <si>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</si>
  <si>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</si>
  <si>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</si>
  <si>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</si>
  <si>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</si>
  <si>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</si>
  <si>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</si>
  <si>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</si>
  <si>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</si>
  <si>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</si>
  <si>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</si>
  <si>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</si>
  <si>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</si>
  <si>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</si>
  <si>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</si>
  <si>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</si>
  <si>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</si>
  <si>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</si>
  <si>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</si>
  <si>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</si>
  <si>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</si>
  <si>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</si>
  <si>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</si>
  <si>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</si>
  <si>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</si>
  <si>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</si>
  <si>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</si>
  <si>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</si>
  <si>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</si>
  <si>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</si>
  <si>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</si>
  <si>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</si>
  <si>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</si>
  <si>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</si>
  <si>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</si>
  <si>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</si>
  <si>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</si>
  <si>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</si>
  <si>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</si>
  <si>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</si>
  <si>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</si>
  <si>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</si>
  <si>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</si>
  <si>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</si>
  <si>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</si>
  <si>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</si>
  <si>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</si>
  <si>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</si>
  <si>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</si>
  <si>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</si>
  <si>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</si>
  <si>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</si>
  <si>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</si>
  <si>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</si>
  <si>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</si>
  <si>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</si>
  <si>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</si>
  <si>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</si>
  <si>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</si>
  <si>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</si>
  <si>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</si>
  <si>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</si>
  <si>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</si>
  <si>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</si>
  <si>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</si>
  <si>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</si>
  <si>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</si>
  <si>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</si>
  <si>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</si>
  <si>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</si>
  <si>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</si>
  <si>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</si>
  <si>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</si>
  <si>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</si>
  <si>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</si>
  <si>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</si>
  <si>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</si>
  <si>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</si>
  <si>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</si>
  <si>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</si>
  <si>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</si>
  <si>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</si>
  <si>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</si>
  <si>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</si>
  <si>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</si>
  <si>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</si>
  <si>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</si>
  <si>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</si>
  <si>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</si>
  <si>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</si>
  <si>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</si>
  <si>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</si>
  <si>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</si>
  <si>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</si>
  <si>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</si>
  <si>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</si>
  <si>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</si>
  <si>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</si>
  <si>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</si>
  <si>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</si>
  <si>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</si>
  <si>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</si>
  <si>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</si>
  <si>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</si>
  <si>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</si>
  <si>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</si>
  <si>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</si>
  <si>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</si>
  <si>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</si>
  <si>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</si>
  <si>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</si>
  <si>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</si>
  <si>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</si>
  <si>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</si>
  <si>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</si>
  <si>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</si>
  <si>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</si>
  <si>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</si>
  <si>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</si>
  <si>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</si>
  <si>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</si>
  <si>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</si>
  <si>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</si>
  <si>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</si>
  <si>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</si>
  <si>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</si>
  <si>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</si>
  <si>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</si>
  <si>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</si>
  <si>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</si>
  <si>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</si>
  <si>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</si>
  <si>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</si>
  <si>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</si>
  <si>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</si>
  <si>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</si>
  <si>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</si>
  <si>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</si>
  <si>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</si>
  <si>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</si>
  <si>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</si>
  <si>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</si>
  <si>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</si>
  <si>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</si>
  <si>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</si>
  <si>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</si>
  <si>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</si>
  <si>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</si>
  <si>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</si>
  <si>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</si>
  <si>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</si>
  <si>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</si>
  <si>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</si>
  <si>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</si>
  <si>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</si>
  <si>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</si>
  <si>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</si>
  <si>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</si>
  <si>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</si>
  <si>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</si>
  <si>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</si>
  <si>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</si>
  <si>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</si>
  <si>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</si>
  <si>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</si>
  <si>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</si>
  <si>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</si>
  <si>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</si>
  <si>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</si>
  <si>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</si>
  <si>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</si>
  <si>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</si>
  <si>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</si>
  <si>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</si>
  <si>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</si>
  <si>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</si>
  <si>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</si>
  <si>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</si>
  <si>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</si>
  <si>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</si>
  <si>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</si>
  <si>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</si>
  <si>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</si>
  <si>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</si>
  <si>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</si>
  <si>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</si>
  <si>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</si>
  <si>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</si>
  <si>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</si>
  <si>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</si>
  <si>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</si>
  <si>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</si>
  <si>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</si>
  <si>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</si>
  <si>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</si>
  <si>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</si>
  <si>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</si>
  <si>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</si>
  <si>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</si>
  <si>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</si>
  <si>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</si>
  <si>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</si>
  <si>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</si>
  <si>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</si>
  <si>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</si>
  <si>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</si>
  <si>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</si>
  <si>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</si>
  <si>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</si>
  <si>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</si>
  <si>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</si>
  <si>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</si>
  <si>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</si>
  <si>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</si>
  <si>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</si>
  <si>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</si>
  <si>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</si>
  <si>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</si>
  <si>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</si>
  <si>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</si>
  <si>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</si>
  <si>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</si>
  <si>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</si>
  <si>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</si>
  <si>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</si>
  <si>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</si>
  <si>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</si>
  <si>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</si>
  <si>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</si>
  <si>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</si>
  <si>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</si>
  <si>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</si>
  <si>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</si>
  <si>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</si>
  <si>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</si>
  <si>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</si>
  <si>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</si>
  <si>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</si>
  <si>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</si>
  <si>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</si>
  <si>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</si>
  <si>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</si>
  <si>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</si>
  <si>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</si>
  <si>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</si>
  <si>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</si>
  <si>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</si>
  <si>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</si>
  <si>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</si>
  <si>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</si>
  <si>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</si>
  <si>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</si>
  <si>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</si>
  <si>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</si>
  <si>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</si>
  <si>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</si>
  <si>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</si>
  <si>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</si>
  <si>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</si>
  <si>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</si>
  <si>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</si>
  <si>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</si>
  <si>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</si>
  <si>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</si>
  <si>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</si>
  <si>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</si>
  <si>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</si>
  <si>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</si>
  <si>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</si>
  <si>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</si>
  <si>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</si>
  <si>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</si>
  <si>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</si>
  <si>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</si>
  <si>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</si>
  <si>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</si>
  <si>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</si>
  <si>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</si>
  <si>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</si>
  <si>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</si>
  <si>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</si>
  <si>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</si>
  <si>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</si>
  <si>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</si>
  <si>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</si>
  <si>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</si>
  <si>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</si>
  <si>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</si>
  <si>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</si>
  <si>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</si>
  <si>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</si>
  <si>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</si>
  <si>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</si>
  <si>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</si>
  <si>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</si>
  <si>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</si>
  <si>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</si>
  <si>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</si>
  <si>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</si>
  <si>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</si>
  <si>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</si>
  <si>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</si>
  <si>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</si>
  <si>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</si>
  <si>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</si>
  <si>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</si>
  <si>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</si>
  <si>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</si>
  <si>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</si>
  <si>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</si>
  <si>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</si>
  <si>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</si>
  <si>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</si>
  <si>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</si>
  <si>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</si>
  <si>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</si>
  <si>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</si>
  <si>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</si>
  <si>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</si>
  <si>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</si>
  <si>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</si>
  <si>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</si>
  <si>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</si>
  <si>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</si>
  <si>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</si>
  <si>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</si>
  <si>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</si>
  <si>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</si>
  <si>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</si>
  <si>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</si>
  <si>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</si>
  <si>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</si>
  <si>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</si>
  <si>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</si>
  <si>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</si>
  <si>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</si>
  <si>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</si>
  <si>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</si>
  <si>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</si>
  <si>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</si>
  <si>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</si>
  <si>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</si>
  <si>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</si>
  <si>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</si>
  <si>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</si>
  <si>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</si>
  <si>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</si>
  <si>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</si>
  <si>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</si>
  <si>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</si>
  <si>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</si>
  <si>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</si>
  <si>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</si>
  <si>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</si>
  <si>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</si>
  <si>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</si>
  <si>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</si>
  <si>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</si>
  <si>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</si>
  <si>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</si>
  <si>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</si>
  <si>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</si>
  <si>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 xml:space="preserve">team moved need 30 min </t>
  </si>
  <si>
    <t>PCM-20251109-00000740</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</si>
  <si>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</si>
  <si>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</si>
  <si>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</si>
  <si>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</si>
  <si>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</si>
  <si>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</si>
  <si>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</si>
  <si>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</si>
  <si>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</si>
  <si>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</si>
  <si>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</si>
  <si>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</si>
  <si>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</si>
  <si>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</si>
  <si>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</si>
  <si>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</si>
  <si>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</si>
  <si>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</si>
  <si>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</si>
  <si>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</si>
  <si>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</si>
  <si>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</si>
  <si>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</si>
  <si>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</si>
  <si>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</si>
  <si>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</si>
  <si>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</si>
  <si>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</si>
  <si>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</si>
  <si>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</si>
  <si>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</si>
  <si>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</si>
  <si>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</si>
  <si>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</si>
  <si>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</si>
  <si>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</si>
  <si>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</si>
  <si>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</si>
  <si>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</si>
  <si>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</si>
  <si>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</si>
  <si>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</si>
  <si>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</si>
  <si>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</si>
  <si>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</si>
  <si>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</si>
  <si>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</si>
  <si>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</si>
  <si>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</si>
  <si>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</si>
  <si>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</si>
  <si>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</si>
  <si>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</si>
  <si>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</si>
  <si>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</si>
  <si>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</si>
  <si>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</si>
  <si>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</si>
  <si>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</si>
  <si>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</si>
  <si>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</si>
  <si>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</si>
  <si>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</si>
  <si>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</si>
  <si>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</si>
  <si>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</si>
  <si>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</si>
  <si>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</si>
  <si>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</si>
  <si>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</si>
  <si>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</si>
  <si>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</si>
  <si>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</si>
  <si>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</si>
  <si>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</si>
  <si>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</si>
  <si>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</si>
  <si>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</si>
  <si>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</si>
  <si>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</si>
  <si>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</si>
  <si>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</si>
  <si>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</si>
  <si>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</si>
  <si>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PCM-20251109-00000605</t>
  </si>
  <si>
    <t>ETA 60 mins</t>
  </si>
  <si>
    <t>PCM-20251109-00000711</t>
  </si>
  <si>
    <t>ETA 55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</si>
  <si>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</si>
  <si>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</si>
  <si>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</si>
  <si>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</si>
  <si>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</si>
  <si>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</si>
  <si>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</si>
  <si>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</si>
  <si>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PCM-20251109-00000715</t>
  </si>
  <si>
    <t xml:space="preserve">Team need 145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</si>
</sst>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8" fillId="10"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6" totalsRowShown="0" headerRowDxfId="157" dataDxfId="156" headerRowBorderDxfId="154" tableBorderDxfId="155" totalsRowBorderDxfId="153">
  <autoFilter ref="A1:CJ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3" totalsRowShown="0" headerRowDxfId="64" dataDxfId="63" headerRowBorderDxfId="61" tableBorderDxfId="62">
  <autoFilter ref="A1:L10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9" totalsRowShown="0" headerRowDxfId="48" dataDxfId="47" headerRowBorderDxfId="45" tableBorderDxfId="46" totalsRowBorderDxfId="44">
  <autoFilter ref="A1:L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tabSelected="1" workbookViewId="0">
      <selection activeCell="E4" sqref="E4"/>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307.51139131944365</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5</v>
      </c>
      <c r="D3" s="109" t="s">
        <v>12722</v>
      </c>
      <c r="E3" s="110" t="s">
        <v>39021</v>
      </c>
      <c r="F3" s="111">
        <v>45970.356782407405</v>
      </c>
      <c r="G3" s="112">
        <f t="shared" ca="1" si="0"/>
        <v>0.10303483796451474</v>
      </c>
      <c r="H3" s="111">
        <v>45970.349710648145</v>
      </c>
      <c r="I3" s="109" t="str">
        <f>IFERROR(VLOOKUP(D3,DB!A:F,6,0),"")</f>
        <v>Generator-SG</v>
      </c>
      <c r="J3" s="109" t="str">
        <f>IFERROR(VLOOKUP(D3,DB!A:G,7,0),"")</f>
        <v>Dead</v>
      </c>
      <c r="K3" s="113" t="s">
        <v>39024</v>
      </c>
      <c r="L3" s="114" t="str">
        <f>IFERROR(VLOOKUP(D3,DB!A:I,9,0),"")</f>
        <v>Latis</v>
      </c>
    </row>
    <row r="4" spans="1:15" ht="15" customHeight="1">
      <c r="A4" s="108" t="s">
        <v>39025</v>
      </c>
      <c r="B4" s="109" t="str">
        <f>IFERROR(VLOOKUP(D4,DB!A:K,11,0),"")</f>
        <v>R1</v>
      </c>
      <c r="C4" s="109">
        <v>1</v>
      </c>
      <c r="D4" s="109" t="s">
        <v>15055</v>
      </c>
      <c r="E4" s="110" t="s">
        <v>39021</v>
      </c>
      <c r="F4" s="111">
        <v>45970.441331018519</v>
      </c>
      <c r="G4" s="112">
        <f t="shared" ca="1" si="0"/>
        <v>1.848622685065493E-2</v>
      </c>
      <c r="H4" s="111"/>
      <c r="I4" s="109" t="str">
        <f>IFERROR(VLOOKUP(D4,DB!A:F,6,0),"")</f>
        <v>SCECO</v>
      </c>
      <c r="J4" s="109" t="str">
        <f>IFERROR(VLOOKUP(D4,DB!A:G,7,0),"")</f>
        <v>Good</v>
      </c>
      <c r="K4" s="113"/>
      <c r="L4" s="114" t="str">
        <f>IFERROR(VLOOKUP(D4,DB!A:I,9,0),"")</f>
        <v>Latis</v>
      </c>
    </row>
    <row r="5" spans="1:15" ht="15" customHeight="1">
      <c r="A5" s="108"/>
      <c r="B5" s="109" t="str">
        <f>IFERROR(VLOOKUP(D5,DB!A:K,11,0),"")</f>
        <v/>
      </c>
      <c r="C5" s="109"/>
      <c r="D5" s="109"/>
      <c r="E5" s="110"/>
      <c r="F5" s="111"/>
      <c r="G5" s="112">
        <f t="shared" ca="1" si="0"/>
        <v>45970.45981724537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45970.45981724537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45970.45981724537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45970.45981724537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45970.45981724537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45970.45981724537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45970.45981724537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45970.45981724537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45970.45981724537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45970.45981724537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45970.45981724537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45970.45981724537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45970.45981724537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45970.45981724537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45970.45981724537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45970.45981724537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45970.45981724537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45970.45981724537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45970.45981724537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45970.45981724537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45970.45981724537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45970.45981724537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45970.45981724537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45970.45981724537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45970.45981724537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45970.45981724537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45970.45981724537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45970.45981724537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45970.45981724537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45970.45981724537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45970.45981724537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45970.45981724537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45970.45981724537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45970.45981724537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45970.45981724537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45970.45981724537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45970.45981724537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45970.45981724537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45970.45981724537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45970.45981724537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45970.45981724537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45970.45981724537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45970.45981724537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45970.45981724537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45970.45981724537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45970.45981724537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45970.45981724537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45970.45981724537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45970.45981724537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45970.45981724537</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45970.45981724537</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45970.45981724537</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45970.45981724537</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45970.45981724537</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45970.45981724537</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45970.45981724537</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45970.45981724537</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45970.45981724537</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45970.45981724537</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45970.45981724537</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45970.45981724537</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45970.45981724537</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45970.45981724537</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E6456437-B1D7-40CA-B065-DC287912A5AE}"/>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6"/>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39103</v>
      </c>
      <c r="F2" s="74">
        <v>45322.056979166664</v>
      </c>
      <c r="G2" s="75" t="s">
        <v>39104</v>
      </c>
      <c r="H2" s="87">
        <v>45322.050729166665</v>
      </c>
      <c r="I2" s="61" t="s">
        <v>88</v>
      </c>
      <c r="J2" s="61" t="s">
        <v>65</v>
      </c>
      <c r="K2" s="86"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5" t="s">
        <v>39021</v>
      </c>
      <c r="F3" s="74">
        <v>45824.999837962961</v>
      </c>
      <c r="G3" s="75">
        <f t="shared" ref="G3:G17" ca="1" si="0">IFERROR(NOW()-F3,"-")</f>
        <v>145.45997928240831</v>
      </c>
      <c r="H3" s="74">
        <v>45824.993587962963</v>
      </c>
      <c r="I3" s="61" t="str">
        <f>IFERROR(VLOOKUP(D3,DB!A:F,6,0),"")</f>
        <v>Generator-SG</v>
      </c>
      <c r="J3" s="61" t="str">
        <f>IFERROR(VLOOKUP(D3,DB!A:G,7,0),"")</f>
        <v>Good</v>
      </c>
      <c r="K3" s="86"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45970.45981724537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45970.45981724537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45970.45981724537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45970.45981724537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45970.45981724537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45970.45981724537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45970.45981724537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45970.45981724537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45970.45981724537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45970.45981724537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45970.45981724537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45970.45981724537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45970.45981724537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45970.45981724537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ref="G18:G49" ca="1" si="1">IFERROR(NOW()-F18,"-")</f>
        <v>45970.45981724537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45970.45981724537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45970.45981724537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45970.45981724537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45970.45981724537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45970.45981724537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45970.45981724537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45970.45981724537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45970.45981724537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45970.45981724537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45970.45981724537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45970.45981724537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45970.45981724537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45970.45981724537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45970.45981724537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45970.45981724537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45970.45981724537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45970.45981724537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45970.45981724537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45970.45981724537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45970.45981724537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45970.45981724537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45970.45981724537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45970.45981724537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45970.45981724537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45970.45981724537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45970.45981724537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45970.45981724537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45970.45981724537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45970.45981724537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45970.45981724537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45970.45981724537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ref="G50:G81" ca="1" si="2">IFERROR(NOW()-F50,"-")</f>
        <v>45970.45981724537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45970.45981724537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45970.45981724537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45970.45981724537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45970.45981724537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45970.45981724537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27"/>
      <c r="B56" s="128" t="str">
        <f>IFERROR(VLOOKUP(D56,DB!A:K,11,0),"")</f>
        <v/>
      </c>
      <c r="C56" s="128"/>
      <c r="D56" s="128"/>
      <c r="E56" s="129"/>
      <c r="F56" s="130"/>
      <c r="G56" s="131">
        <f t="shared" ca="1" si="2"/>
        <v>45970.45981724537</v>
      </c>
      <c r="H56" s="130"/>
      <c r="I56" s="128" t="str">
        <f>IFERROR(VLOOKUP(D56,DB!A:F,6,0),"")</f>
        <v/>
      </c>
      <c r="J56" s="128" t="str">
        <f>IFERROR(VLOOKUP(D56,DB!A:G,7,0),"")</f>
        <v/>
      </c>
      <c r="K56" s="132"/>
      <c r="L56" s="128" t="str">
        <f>IFERROR(VLOOKUP(D56,DB!A:I,9,0),"")</f>
        <v/>
      </c>
      <c r="M56" s="128"/>
      <c r="N56" s="128"/>
      <c r="O56" s="128"/>
      <c r="P56" s="128"/>
      <c r="Q56" s="128"/>
      <c r="R56" s="128"/>
      <c r="S56" s="128"/>
      <c r="T56" s="128"/>
      <c r="U56" s="128"/>
      <c r="V56" s="128"/>
      <c r="W56" s="128"/>
      <c r="X56" s="128"/>
      <c r="Y56" s="128"/>
      <c r="Z56" s="128"/>
      <c r="AA56" s="128"/>
      <c r="AB56" s="128"/>
      <c r="AC56" s="128"/>
      <c r="AD56" s="128"/>
      <c r="AE56" s="128"/>
      <c r="AF56" s="128"/>
      <c r="AG56" s="128"/>
      <c r="AH56" s="128"/>
      <c r="AI56" s="128"/>
      <c r="AJ56" s="128"/>
      <c r="AK56" s="128"/>
      <c r="AL56" s="128"/>
      <c r="AM56" s="128"/>
      <c r="AN56" s="128"/>
      <c r="AO56" s="128"/>
      <c r="AP56" s="128"/>
      <c r="AQ56" s="128"/>
      <c r="AR56" s="128"/>
      <c r="AS56" s="128"/>
      <c r="AT56" s="128"/>
      <c r="AU56" s="128"/>
      <c r="AV56" s="128"/>
      <c r="AW56" s="128"/>
      <c r="AX56" s="128"/>
      <c r="AY56" s="128"/>
      <c r="AZ56" s="128"/>
      <c r="BA56" s="128"/>
      <c r="BB56" s="128"/>
      <c r="BC56" s="128"/>
      <c r="BD56" s="128"/>
      <c r="BE56" s="128"/>
      <c r="BF56" s="128"/>
      <c r="BG56" s="128"/>
      <c r="BH56" s="128"/>
      <c r="BI56" s="128"/>
      <c r="BJ56" s="128"/>
      <c r="BK56" s="128"/>
      <c r="BL56" s="128"/>
      <c r="BM56" s="128"/>
      <c r="BN56" s="128"/>
      <c r="BO56" s="128"/>
      <c r="BP56" s="128"/>
      <c r="BQ56" s="128"/>
      <c r="BR56" s="128"/>
      <c r="BS56" s="128"/>
      <c r="BT56" s="128"/>
      <c r="BU56" s="128"/>
      <c r="BV56" s="128"/>
      <c r="BW56" s="128"/>
      <c r="BX56" s="128"/>
      <c r="BY56" s="128"/>
      <c r="BZ56" s="128"/>
      <c r="CA56" s="128"/>
      <c r="CB56" s="128"/>
      <c r="CC56" s="128"/>
      <c r="CD56" s="128"/>
      <c r="CE56" s="128"/>
      <c r="CF56" s="128"/>
      <c r="CG56" s="128"/>
      <c r="CH56" s="128"/>
      <c r="CI56" s="128"/>
      <c r="CJ56" s="133"/>
    </row>
  </sheetData>
  <dataValidations count="2">
    <dataValidation allowBlank="1" showInputMessage="1" showErrorMessage="1" sqref="E1" xr:uid="{4D935161-CDD3-4592-B877-3FB59C99E142}"/>
    <dataValidation type="list" allowBlank="1" showInputMessage="1" showErrorMessage="1" sqref="E3:E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3"/>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19"/>
      <c r="B2" s="18" t="str">
        <f>IFERROR(VLOOKUP(#REF!,DB!A:K,11,0),"")</f>
        <v/>
      </c>
      <c r="C2" s="18"/>
      <c r="D2" s="18"/>
      <c r="E2" s="18"/>
      <c r="F2" s="20"/>
      <c r="G2" s="153" t="str">
        <f ca="1">IFERROR(NOW()-#REF!,"-")</f>
        <v>-</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152"/>
      <c r="G3" s="21">
        <f t="shared" ref="G3:G14" ca="1" si="0">IFERROR(NOW()-F3,"-")</f>
        <v>45970.45981724537</v>
      </c>
      <c r="H3" s="151"/>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45970.45981724537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45970.45981724537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45970.45981724537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45970.45981724537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45970.45981724537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45970.45981724537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45970.45981724537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45970.45981724537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45970.45981724537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45970.45981724537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45970.45981724537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1">IFERROR(NOW()-F15,"-")</f>
        <v>45970.45981724537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45970.45981724537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45970.45981724537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45970.45981724537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45970.45981724537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45970.45981724537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45970.45981724537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45970.45981724537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45970.45981724537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45970.45981724537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45970.45981724537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45970.45981724537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45970.45981724537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45970.45981724537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45970.45981724537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45970.45981724537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45970.45981724537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45970.45981724537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45970.45981724537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45970.45981724537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45970.45981724537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45970.45981724537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45970.45981724537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45970.45981724537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45970.45981724537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45970.45981724537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45970.45981724537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45970.45981724537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45970.45981724537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45970.45981724537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45970.45981724537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45970.45981724537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45970.45981724537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45970.45981724537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45970.45981724537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45970.45981724537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45970.45981724537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45970.45981724537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45970.45981724537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45970.45981724537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45970.45981724537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45970.45981724537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45970.45981724537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45970.45981724537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45970.45981724537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45970.45981724537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45970.45981724537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45970.45981724537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45970.45981724537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45970.45981724537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45970.45981724537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45970.45981724537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45970.45981724537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45970.45981724537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45970.45981724537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45970.45981724537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45970.45981724537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45970.45981724537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45970.45981724537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45970.45981724537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45970.45981724537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45970.45981724537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45970.45981724537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45970.45981724537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2">IFERROR(NOW()-F79,"-")</f>
        <v>45970.45981724537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45970.45981724537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45970.45981724537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45970.45981724537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45970.45981724537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45970.45981724537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45970.45981724537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45970.45981724537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45970.45981724537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45970.45981724537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45970.45981724537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45970.45981724537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45970.45981724537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45970.45981724537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45970.45981724537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45970.45981724537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45970.45981724537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45970.45981724537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45970.45981724537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45970.45981724537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45970.45981724537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45970.45981724537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45970.45981724537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45970.45981724537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45970.45981724537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45970.45981724537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45970.45981724537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45970.45981724537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45970.45981724537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45970.45981724537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45970.45981724537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45970.45981724537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45970.45981724537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45970.45981724537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45970.45981724537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45970.45981724537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45970.45981724537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45970.45981724537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45970.45981724537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45970.45981724537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45970.45981724537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45970.45981724537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45970.45981724537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45970.45981724537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45970.45981724537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45970.45981724537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45970.45981724537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45970.45981724537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45970.45981724537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45970.45981724537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45970.45981724537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45970.45981724537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45970.45981724537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45970.45981724537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45970.45981724537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45970.45981724537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45970.45981724537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45970.45981724537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45970.45981724537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45970.45981724537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45970.45981724537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45970.45981724537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45970.45981724537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45970.45981724537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3">IFERROR(NOW()-F143,"-")</f>
        <v>45970.45981724537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45970.45981724537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45970.45981724537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45970.45981724537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45970.45981724537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45970.45981724537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45970.45981724537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45970.45981724537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45970.45981724537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45970.45981724537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45970.45981724537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45970.45981724537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45970.45981724537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45970.45981724537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45970.45981724537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45970.45981724537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45970.45981724537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45970.45981724537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45970.45981724537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45970.45981724537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45970.45981724537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45970.45981724537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45970.45981724537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45970.45981724537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45970.45981724537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45970.45981724537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45970.45981724537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45970.45981724537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45970.45981724537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45970.45981724537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45970.45981724537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45970.45981724537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45970.45981724537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45970.45981724537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45970.45981724537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45970.45981724537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45970.45981724537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45970.45981724537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45970.45981724537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45970.45981724537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45970.45981724537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45970.45981724537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45970.45981724537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45970.45981724537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45970.45981724537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45970.45981724537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45970.45981724537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45970.45981724537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45970.45981724537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45970.45981724537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45970.45981724537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45970.45981724537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45970.45981724537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45970.45981724537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45970.45981724537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45970.45981724537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45970.45981724537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45970.45981724537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45970.45981724537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45970.45981724537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45970.45981724537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45970.45981724537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45970.45981724537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45970.45981724537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4">IFERROR(NOW()-F207,"-")</f>
        <v>45970.45981724537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45970.45981724537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45970.45981724537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45970.45981724537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45970.45981724537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45970.45981724537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45970.45981724537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45970.45981724537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45970.45981724537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45970.45981724537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45970.45981724537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45970.45981724537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45970.45981724537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45970.45981724537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45970.45981724537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45970.45981724537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45970.45981724537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45970.45981724537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45970.45981724537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45970.45981724537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45970.45981724537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45970.45981724537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45970.45981724537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45970.45981724537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45970.45981724537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45970.45981724537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45970.45981724537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45970.45981724537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45970.45981724537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45970.45981724537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45970.45981724537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45970.45981724537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45970.45981724537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45970.45981724537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45970.45981724537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45970.45981724537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45970.45981724537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45970.45981724537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45970.45981724537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45970.45981724537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45970.45981724537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45970.45981724537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45970.45981724537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45970.45981724537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45970.45981724537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45970.45981724537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45970.45981724537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45970.45981724537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45970.45981724537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45970.45981724537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45970.45981724537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45970.45981724537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45970.45981724537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45970.45981724537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45970.45981724537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45970.45981724537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45970.45981724537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45970.45981724537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45970.45981724537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45970.45981724537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45970.45981724537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45970.45981724537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45970.45981724537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45970.45981724537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5">IFERROR(NOW()-F271,"-")</f>
        <v>45970.45981724537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45970.45981724537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45970.45981724537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45970.45981724537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45970.45981724537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45970.45981724537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45970.45981724537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45970.45981724537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45970.45981724537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45970.45981724537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45970.45981724537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45970.45981724537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45970.45981724537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45970.45981724537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45970.45981724537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45970.45981724537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45970.45981724537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45970.45981724537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45970.45981724537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45970.45981724537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45970.45981724537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45970.45981724537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45970.45981724537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45970.45981724537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45970.45981724537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45970.45981724537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45970.45981724537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45970.45981724537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45970.45981724537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45970.45981724537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45970.45981724537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45970.45981724537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45970.45981724537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45970.45981724537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45970.45981724537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45970.45981724537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45970.45981724537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45970.45981724537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45970.45981724537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45970.45981724537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45970.45981724537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45970.45981724537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45970.45981724537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45970.45981724537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45970.45981724537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45970.45981724537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45970.45981724537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45970.45981724537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45970.45981724537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45970.45981724537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45970.45981724537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45970.45981724537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45970.45981724537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45970.45981724537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45970.45981724537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45970.45981724537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45970.45981724537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45970.45981724537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45970.45981724537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45970.45981724537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45970.45981724537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45970.45981724537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45970.45981724537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45970.45981724537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6">IFERROR(NOW()-F335,"-")</f>
        <v>45970.45981724537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45970.45981724537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45970.45981724537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45970.45981724537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45970.45981724537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45970.45981724537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45970.45981724537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45970.45981724537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45970.45981724537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45970.45981724537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45970.45981724537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45970.45981724537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45970.45981724537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45970.45981724537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45970.45981724537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45970.45981724537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45970.45981724537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45970.45981724537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45970.45981724537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45970.45981724537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45970.45981724537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45970.45981724537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45970.45981724537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45970.45981724537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45970.45981724537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45970.45981724537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45970.45981724537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45970.45981724537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45970.45981724537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45970.45981724537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45970.45981724537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45970.45981724537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45970.45981724537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45970.45981724537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45970.45981724537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45970.45981724537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45970.45981724537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45970.45981724537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45970.45981724537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45970.45981724537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45970.45981724537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45970.45981724537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45970.45981724537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45970.45981724537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45970.45981724537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45970.45981724537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45970.45981724537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45970.45981724537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45970.45981724537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45970.45981724537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45970.45981724537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45970.45981724537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45970.45981724537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45970.45981724537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45970.45981724537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45970.45981724537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45970.45981724537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45970.45981724537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45970.45981724537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45970.45981724537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45970.45981724537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45970.45981724537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45970.45981724537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45970.45981724537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7">IFERROR(NOW()-F399,"-")</f>
        <v>45970.45981724537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45970.45981724537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45970.45981724537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45970.45981724537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45970.45981724537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45970.45981724537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45970.45981724537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45970.45981724537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45970.45981724537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45970.45981724537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45970.45981724537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45970.45981724537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45970.45981724537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45970.45981724537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45970.45981724537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45970.45981724537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45970.45981724537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45970.45981724537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45970.45981724537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45970.45981724537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45970.45981724537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45970.45981724537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45970.45981724537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45970.45981724537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45970.45981724537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45970.45981724537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45970.45981724537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45970.45981724537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45970.45981724537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45970.45981724537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45970.45981724537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45970.45981724537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45970.45981724537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45970.45981724537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45970.45981724537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45970.45981724537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45970.45981724537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45970.45981724537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45970.45981724537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45970.45981724537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45970.45981724537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45970.45981724537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45970.45981724537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45970.45981724537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45970.45981724537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45970.45981724537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45970.45981724537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45970.45981724537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45970.45981724537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45970.45981724537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45970.45981724537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45970.45981724537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45970.45981724537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45970.45981724537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45970.45981724537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45970.45981724537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45970.45981724537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45970.45981724537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45970.45981724537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45970.45981724537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45970.45981724537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45970.45981724537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45970.45981724537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45970.45981724537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8">IFERROR(NOW()-F463,"-")</f>
        <v>45970.45981724537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45970.45981724537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45970.45981724537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45970.45981724537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45970.45981724537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45970.45981724537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45970.45981724537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45970.45981724537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45970.45981724537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45970.45981724537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45970.45981724537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45970.45981724537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45970.45981724537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45970.45981724537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45970.45981724537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45970.45981724537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45970.45981724537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45970.45981724537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45970.45981724537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45970.45981724537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45970.45981724537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45970.45981724537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45970.45981724537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45970.45981724537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45970.45981724537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45970.45981724537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45970.45981724537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45970.45981724537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45970.45981724537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45970.45981724537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45970.45981724537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45970.45981724537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45970.45981724537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45970.45981724537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45970.45981724537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45970.45981724537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45970.45981724537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45970.45981724537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45970.45981724537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45970.45981724537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45970.45981724537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45970.45981724537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45970.45981724537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45970.45981724537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45970.45981724537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45970.45981724537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45970.45981724537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45970.45981724537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45970.45981724537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45970.45981724537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45970.45981724537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45970.45981724537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45970.45981724537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45970.45981724537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45970.45981724537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45970.45981724537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45970.45981724537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45970.45981724537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45970.45981724537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45970.45981724537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45970.45981724537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45970.45981724537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45970.45981724537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45970.45981724537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9">IFERROR(NOW()-F527,"-")</f>
        <v>45970.45981724537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45970.45981724537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45970.45981724537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45970.45981724537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45970.45981724537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45970.45981724537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45970.45981724537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45970.45981724537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45970.45981724537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45970.45981724537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45970.45981724537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45970.45981724537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45970.45981724537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45970.45981724537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45970.45981724537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45970.45981724537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45970.45981724537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45970.45981724537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45970.45981724537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45970.45981724537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45970.45981724537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45970.45981724537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45970.45981724537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45970.45981724537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45970.45981724537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45970.45981724537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45970.45981724537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45970.45981724537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45970.45981724537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45970.45981724537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45970.45981724537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45970.45981724537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45970.45981724537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45970.45981724537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45970.45981724537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45970.45981724537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45970.45981724537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45970.45981724537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45970.45981724537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45970.45981724537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45970.45981724537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45970.45981724537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45970.45981724537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45970.45981724537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45970.45981724537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45970.45981724537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45970.45981724537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45970.45981724537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45970.45981724537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45970.45981724537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45970.45981724537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45970.45981724537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45970.45981724537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45970.45981724537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45970.45981724537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45970.45981724537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45970.45981724537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45970.45981724537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45970.45981724537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45970.45981724537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45970.45981724537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45970.45981724537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45970.45981724537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45970.45981724537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0">IFERROR(NOW()-F591,"-")</f>
        <v>45970.45981724537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45970.45981724537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45970.45981724537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45970.45981724537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45970.45981724537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45970.45981724537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45970.45981724537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45970.45981724537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45970.45981724537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45970.45981724537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45970.45981724537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45970.45981724537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45970.45981724537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45970.45981724537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45970.45981724537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45970.45981724537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45970.45981724537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45970.45981724537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45970.45981724537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45970.45981724537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45970.45981724537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45970.45981724537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45970.45981724537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45970.45981724537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45970.45981724537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45970.45981724537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45970.45981724537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45970.45981724537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45970.45981724537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45970.45981724537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45970.45981724537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45970.45981724537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45970.45981724537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45970.45981724537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45970.45981724537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45970.45981724537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45970.45981724537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45970.45981724537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45970.45981724537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45970.45981724537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45970.45981724537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45970.45981724537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45970.45981724537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45970.45981724537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45970.45981724537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45970.45981724537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45970.45981724537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45970.45981724537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45970.45981724537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45970.45981724537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45970.45981724537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45970.45981724537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45970.45981724537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45970.45981724537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45970.45981724537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45970.45981724537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45970.45981724537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45970.45981724537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45970.45981724537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45970.45981724537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45970.45981724537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45970.45981724537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45970.45981724537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45970.45981724537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1">IFERROR(NOW()-F655,"-")</f>
        <v>45970.45981724537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45970.45981724537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45970.45981724537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45970.45981724537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45970.45981724537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45970.45981724537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45970.45981724537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45970.45981724537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45970.45981724537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45970.45981724537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45970.45981724537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45970.45981724537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45970.45981724537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45970.45981724537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45970.45981724537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45970.45981724537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45970.45981724537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45970.45981724537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45970.45981724537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45970.45981724537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45970.45981724537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45970.45981724537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45970.45981724537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45970.45981724537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45970.45981724537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45970.45981724537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45970.45981724537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45970.45981724537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45970.45981724537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45970.45981724537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45970.45981724537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45970.45981724537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45970.45981724537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45970.45981724537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45970.45981724537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45970.45981724537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45970.45981724537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45970.45981724537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45970.45981724537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45970.45981724537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45970.45981724537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45970.45981724537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45970.45981724537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45970.45981724537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45970.45981724537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45970.45981724537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45970.45981724537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45970.45981724537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45970.45981724537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45970.45981724537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45970.45981724537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45970.45981724537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45970.45981724537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45970.45981724537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45970.45981724537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45970.45981724537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45970.45981724537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45970.45981724537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45970.45981724537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45970.45981724537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45970.45981724537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45970.45981724537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45970.45981724537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45970.45981724537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2">IFERROR(NOW()-F719,"-")</f>
        <v>45970.45981724537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45970.45981724537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45970.45981724537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45970.45981724537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45970.45981724537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45970.45981724537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45970.45981724537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45970.45981724537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45970.45981724537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45970.45981724537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45970.45981724537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45970.45981724537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45970.45981724537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45970.45981724537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45970.45981724537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45970.45981724537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45970.45981724537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45970.45981724537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45970.45981724537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45970.45981724537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45970.45981724537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45970.45981724537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45970.45981724537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45970.45981724537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45970.45981724537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45970.45981724537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45970.45981724537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45970.45981724537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45970.45981724537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45970.45981724537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45970.45981724537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45970.45981724537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45970.45981724537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45970.45981724537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45970.45981724537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45970.45981724537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45970.45981724537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45970.45981724537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45970.45981724537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45970.45981724537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45970.45981724537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45970.45981724537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45970.45981724537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45970.45981724537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45970.45981724537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45970.45981724537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45970.45981724537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45970.45981724537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45970.45981724537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45970.45981724537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45970.45981724537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45970.45981724537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45970.45981724537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45970.45981724537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45970.45981724537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45970.45981724537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45970.45981724537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45970.45981724537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45970.45981724537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45970.45981724537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45970.45981724537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45970.45981724537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45970.45981724537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45970.45981724537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3">IFERROR(NOW()-F783,"-")</f>
        <v>45970.45981724537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45970.45981724537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45970.45981724537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45970.45981724537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45970.45981724537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45970.45981724537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45970.45981724537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45970.45981724537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45970.45981724537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45970.45981724537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45970.45981724537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45970.45981724537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45970.45981724537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45970.45981724537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45970.45981724537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45970.45981724537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45970.45981724537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45970.45981724537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45970.45981724537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45970.45981724537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45970.45981724537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45970.45981724537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45970.45981724537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45970.45981724537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45970.45981724537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45970.45981724537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45970.45981724537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45970.45981724537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45970.45981724537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45970.45981724537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45970.45981724537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45970.45981724537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45970.45981724537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45970.45981724537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45970.45981724537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45970.45981724537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45970.45981724537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45970.45981724537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45970.45981724537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45970.45981724537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45970.45981724537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45970.45981724537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45970.45981724537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45970.45981724537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45970.45981724537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45970.45981724537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45970.45981724537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45970.45981724537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45970.45981724537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45970.45981724537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45970.45981724537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45970.45981724537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45970.45981724537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45970.45981724537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45970.45981724537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45970.45981724537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45970.45981724537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45970.45981724537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45970.45981724537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45970.45981724537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45970.45981724537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45970.45981724537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45970.45981724537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45970.45981724537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4">IFERROR(NOW()-F847,"-")</f>
        <v>45970.45981724537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45970.45981724537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45970.45981724537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45970.45981724537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45970.45981724537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45970.45981724537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45970.45981724537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45970.45981724537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45970.45981724537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45970.45981724537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45970.45981724537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45970.45981724537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45970.45981724537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45970.45981724537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45970.45981724537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45970.45981724537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45970.45981724537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45970.45981724537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45970.45981724537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45970.45981724537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45970.45981724537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45970.45981724537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45970.45981724537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45970.45981724537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45970.45981724537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45970.45981724537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45970.45981724537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45970.45981724537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45970.45981724537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45970.45981724537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45970.45981724537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45970.45981724537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45970.45981724537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45970.45981724537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45970.45981724537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45970.45981724537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45970.45981724537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45970.45981724537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45970.45981724537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45970.45981724537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45970.45981724537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45970.45981724537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45970.45981724537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45970.45981724537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45970.45981724537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45970.45981724537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45970.45981724537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45970.45981724537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45970.45981724537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45970.45981724537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45970.45981724537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45970.45981724537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45970.45981724537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45970.45981724537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45970.45981724537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45970.45981724537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45970.45981724537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45970.45981724537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45970.45981724537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45970.45981724537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45970.45981724537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45970.45981724537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45970.45981724537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45970.45981724537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5">IFERROR(NOW()-F911,"-")</f>
        <v>45970.45981724537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45970.45981724537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45970.45981724537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45970.45981724537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45970.45981724537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45970.45981724537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45970.45981724537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45970.45981724537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45970.45981724537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45970.45981724537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45970.45981724537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45970.45981724537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45970.45981724537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45970.45981724537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45970.45981724537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45970.45981724537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45970.45981724537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45970.45981724537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45970.45981724537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45970.45981724537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45970.45981724537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45970.45981724537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45970.45981724537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45970.45981724537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45970.45981724537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45970.45981724537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45970.45981724537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45970.45981724537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45970.45981724537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45970.45981724537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45970.45981724537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45970.45981724537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45970.45981724537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45970.45981724537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45970.45981724537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45970.45981724537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45970.45981724537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45970.45981724537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45970.45981724537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45970.45981724537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45970.45981724537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45970.45981724537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45970.45981724537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45970.45981724537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45970.45981724537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45970.45981724537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45970.45981724537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45970.45981724537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45970.45981724537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45970.45981724537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45970.45981724537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45970.45981724537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45970.45981724537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45970.45981724537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45970.45981724537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45970.45981724537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45970.45981724537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45970.45981724537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45970.45981724537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45970.45981724537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45970.45981724537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45970.45981724537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45970.45981724537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45970.45981724537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1038" ca="1" si="16">IFERROR(NOW()-F975,"-")</f>
        <v>45970.45981724537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45970.45981724537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45970.45981724537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45970.45981724537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45970.45981724537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45970.45981724537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45970.45981724537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45970.45981724537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45970.45981724537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45970.45981724537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45970.45981724537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45970.45981724537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45970.45981724537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45970.45981724537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45970.45981724537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45970.45981724537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45970.45981724537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45970.45981724537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45970.45981724537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45970.45981724537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45970.45981724537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45970.45981724537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45970.45981724537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45970.45981724537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45970.45981724537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45970.45981724537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45970.45981724537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45970.45981724537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45970.45981724537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45970.45981724537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45970.45981724537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45970.45981724537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45970.45981724537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45970.45981724537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45970.45981724537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45970.45981724537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45970.45981724537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45970.45981724537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45970.45981724537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45970.45981724537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45970.45981724537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45970.45981724537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45970.45981724537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45970.45981724537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45970.45981724537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45970.45981724537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45970.45981724537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45970.45981724537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45970.45981724537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45970.45981724537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45970.45981724537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45970.45981724537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45970.45981724537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45970.45981724537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45970.45981724537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45970.45981724537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45970.45981724537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45970.45981724537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45970.45981724537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45970.45981724537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45970.45981724537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45970.45981724537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45970.45981724537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45970.45981724537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ref="G1039:G1053" ca="1" si="17">IFERROR(NOW()-F1039,"-")</f>
        <v>45970.45981724537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45970.45981724537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45970.45981724537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45970.45981724537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45970.45981724537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45970.45981724537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45970.45981724537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45970.45981724537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45970.45981724537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45970.45981724537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45970.45981724537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45970.45981724537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45970.45981724537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45970.45981724537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45970.45981724537</v>
      </c>
      <c r="H1053" s="22"/>
      <c r="I1053" s="19" t="str">
        <f>IFERROR(VLOOKUP(D1053,DB!A:F,6,0),"")</f>
        <v/>
      </c>
      <c r="J1053" s="18" t="str">
        <f>IFERROR(VLOOKUP(D1053,DB!A:G,7,0),"")</f>
        <v/>
      </c>
      <c r="K1053" s="45"/>
      <c r="L1053" s="23" t="str">
        <f>IFERROR(VLOOKUP(D1053,DB!A:I,9,0),"")</f>
        <v/>
      </c>
    </row>
  </sheetData>
  <dataValidations count="2">
    <dataValidation allowBlank="1" showInputMessage="1" showErrorMessage="1" sqref="E1" xr:uid="{5914219A-CB83-432D-936A-CC0CB6F3982A}"/>
    <dataValidation type="list" allowBlank="1" showInputMessage="1" showErrorMessage="1" sqref="E2:E10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9"/>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G8" ca="1" si="0">IFERROR(NOW()-F2,"")</f>
        <v>266.97909965277358</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34334</v>
      </c>
      <c r="E3" s="95" t="s">
        <v>39021</v>
      </c>
      <c r="F3" s="96">
        <v>45970.391041666669</v>
      </c>
      <c r="G3" s="136">
        <f t="shared" ca="1" si="0"/>
        <v>6.8775578700297046E-2</v>
      </c>
      <c r="H3" s="96">
        <v>45970.38548611111</v>
      </c>
      <c r="I3" s="135" t="str">
        <f>IFERROR(VLOOKUP(D3,DB!A:F,6,0),"")</f>
        <v>SCECO</v>
      </c>
      <c r="J3" s="135" t="str">
        <f>IFERROR(VLOOKUP(D3,DB!A:G,7,0),"")</f>
        <v>Dead</v>
      </c>
      <c r="K3" s="98" t="s">
        <v>39111</v>
      </c>
      <c r="L3" s="92" t="str">
        <f>IFERROR(VLOOKUP(D3,DB!A:I,9,0),"")</f>
        <v>Latis</v>
      </c>
    </row>
    <row r="4" spans="1:16" ht="15" customHeight="1">
      <c r="A4" s="135" t="s">
        <v>39112</v>
      </c>
      <c r="B4" s="135" t="str">
        <f>IFERROR(VLOOKUP(D4,DB!A:K,11,0),"")</f>
        <v>R4</v>
      </c>
      <c r="C4" s="94">
        <v>4</v>
      </c>
      <c r="D4" s="92" t="s">
        <v>36834</v>
      </c>
      <c r="E4" s="95" t="s">
        <v>39103</v>
      </c>
      <c r="F4" s="96">
        <v>45970.431435185186</v>
      </c>
      <c r="G4" s="136">
        <f t="shared" ca="1" si="0"/>
        <v>2.8382060183503199E-2</v>
      </c>
      <c r="H4" s="96">
        <v>45970.405740740738</v>
      </c>
      <c r="I4" s="135" t="str">
        <f>IFERROR(VLOOKUP(D4,DB!A:F,6,0),"")</f>
        <v>SCECO</v>
      </c>
      <c r="J4" s="135" t="str">
        <f>IFERROR(VLOOKUP(D4,DB!A:G,7,0),"")</f>
        <v>Dead</v>
      </c>
      <c r="K4" s="98" t="s">
        <v>39113</v>
      </c>
      <c r="L4" s="92" t="str">
        <f>IFERROR(VLOOKUP(D4,DB!A:I,9,0),"")</f>
        <v>Latis</v>
      </c>
    </row>
    <row r="5" spans="1:16" ht="15" customHeight="1">
      <c r="A5" s="135"/>
      <c r="B5" s="135" t="str">
        <f>IFERROR(VLOOKUP(D5,DB!A:K,11,0),"")</f>
        <v/>
      </c>
      <c r="C5" s="94"/>
      <c r="D5" s="92"/>
      <c r="E5" s="95"/>
      <c r="F5" s="96"/>
      <c r="G5" s="136">
        <f t="shared" ca="1" si="0"/>
        <v>45970.45981724537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45970.45981724537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45970.45981724537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45970.45981724537</v>
      </c>
      <c r="H8" s="96"/>
      <c r="I8"/>
      <c r="J8" s="135" t="str">
        <f>IFERROR(VLOOKUP(D8,DB!A:G,7,0),"")</f>
        <v/>
      </c>
      <c r="K8" s="98"/>
      <c r="L8" s="92" t="str">
        <f>IFERROR(VLOOKUP(D8,DB!A:I,9,0),"")</f>
        <v/>
      </c>
    </row>
    <row r="9" spans="1:16" ht="15" customHeight="1">
      <c r="A9" s="135"/>
      <c r="B9" s="135" t="str">
        <f>IFERROR(VLOOKUP(D9,DB!A:K,11,0),"")</f>
        <v/>
      </c>
      <c r="C9" s="94"/>
      <c r="D9" s="92"/>
      <c r="E9" s="95"/>
      <c r="F9" s="96"/>
      <c r="G9" s="136">
        <f t="shared" ref="G9:G40" ca="1" si="1">IFERROR(NOW()-F9,"")</f>
        <v>45970.45981724537</v>
      </c>
      <c r="H9" s="96"/>
      <c r="I9" s="135" t="str">
        <f>IFERROR(VLOOKUP(D9,DB!A:F,6,0),"")</f>
        <v/>
      </c>
      <c r="J9" s="135" t="str">
        <f>IFERROR(VLOOKUP(D9,DB!A:G,7,0),"")</f>
        <v/>
      </c>
      <c r="K9" s="98"/>
      <c r="L9" s="92" t="str">
        <f>IFERROR(VLOOKUP(D9,DB!A:I,9,0),"")</f>
        <v/>
      </c>
    </row>
    <row r="10" spans="1:16" ht="15" customHeight="1">
      <c r="A10" s="135"/>
      <c r="B10" s="135"/>
      <c r="C10" s="94"/>
      <c r="D10" s="92"/>
      <c r="E10" s="95"/>
      <c r="F10" s="96"/>
      <c r="G10" s="136">
        <f ca="1">IFERROR(NOW()-F10,"")</f>
        <v>45970.45981724537</v>
      </c>
      <c r="H10" s="96"/>
      <c r="I10" s="135"/>
      <c r="J10" s="135"/>
      <c r="K10" s="98"/>
      <c r="L10" s="92"/>
    </row>
    <row r="11" spans="1:16" ht="15" customHeight="1">
      <c r="A11" s="135"/>
      <c r="B11" s="135"/>
      <c r="C11" s="94"/>
      <c r="D11" s="92"/>
      <c r="E11" s="95"/>
      <c r="F11" s="96"/>
      <c r="G11" s="136">
        <f ca="1">IFERROR(NOW()-F11,"")</f>
        <v>45970.45981724537</v>
      </c>
      <c r="H11" s="96"/>
      <c r="I11" s="135"/>
      <c r="J11" s="135"/>
      <c r="K11" s="98"/>
      <c r="L11" s="92"/>
    </row>
    <row r="12" spans="1:16" ht="15" customHeight="1">
      <c r="A12" s="135"/>
      <c r="B12" s="135" t="str">
        <f>IFERROR(VLOOKUP(D12,DB!A:K,11,0),"")</f>
        <v/>
      </c>
      <c r="C12" s="94"/>
      <c r="D12" s="92"/>
      <c r="E12" s="95"/>
      <c r="F12" s="96"/>
      <c r="G12" s="136">
        <f t="shared" ca="1" si="1"/>
        <v>45970.45981724537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45970.45981724537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45970.45981724537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45970.45981724537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45970.45981724537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45970.45981724537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45970.45981724537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45970.45981724537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45970.45981724537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45970.45981724537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45970.45981724537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45970.45981724537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45970.45981724537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45970.45981724537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45970.45981724537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45970.45981724537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45970.45981724537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45970.45981724537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45970.45981724537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45970.45981724537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45970.45981724537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45970.45981724537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45970.45981724537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45970.45981724537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45970.45981724537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45970.45981724537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45970.45981724537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45970.45981724537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45970.45981724537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ref="G41:G72" ca="1" si="2">IFERROR(NOW()-F41,"")</f>
        <v>45970.45981724537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45970.45981724537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45970.45981724537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45970.45981724537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45970.45981724537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45970.45981724537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45970.45981724537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45970.45981724537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45970.45981724537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45970.45981724537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45970.45981724537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45970.45981724537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45970.45981724537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45970.45981724537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45970.45981724537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45970.45981724537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45970.45981724537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45970.45981724537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45970.45981724537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45970.45981724537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45970.45981724537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45970.45981724537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45970.45981724537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45970.45981724537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45970.45981724537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45970.45981724537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45970.45981724537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45970.45981724537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45970.45981724537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45970.45981724537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45970.45981724537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45970.45981724537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ref="G73:G104" ca="1" si="3">IFERROR(NOW()-F73,"")</f>
        <v>45970.45981724537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45970.45981724537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45970.45981724537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45970.45981724537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45970.45981724537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45970.45981724537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45970.45981724537</v>
      </c>
      <c r="H79" s="96"/>
      <c r="I79" s="135" t="str">
        <f>IFERROR(VLOOKUP(D79,DB!A:F,6,0),"")</f>
        <v/>
      </c>
      <c r="J79" s="135" t="str">
        <f>IFERROR(VLOOKUP(D79,DB!A:G,7,0),"")</f>
        <v/>
      </c>
      <c r="K79" s="98"/>
      <c r="L79" s="92" t="str">
        <f>IFERROR(VLOOKUP(D79,DB!A:I,9,0),"")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39114</v>
      </c>
      <c r="B2" s="37" t="str">
        <f>IFERROR(VLOOKUP(D2,DB!A:K,11,0),"")</f>
        <v>R5</v>
      </c>
      <c r="C2" s="37">
        <v>3</v>
      </c>
      <c r="D2" s="107" t="s">
        <v>36011</v>
      </c>
      <c r="E2" s="37" t="s">
        <v>39021</v>
      </c>
      <c r="F2" s="38">
        <v>45891.832060185188</v>
      </c>
      <c r="G2" s="116">
        <f ca="1">IFERROR(NOW()-F2,"")</f>
        <v>78.627757060181466</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39103</v>
      </c>
      <c r="F3" s="38">
        <v>45926.188877314817</v>
      </c>
      <c r="G3" s="116">
        <f t="shared" ref="G3" ca="1" si="0">IFERROR(NOW()-F3,"")</f>
        <v>44.270939930553141</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39103</v>
      </c>
      <c r="F4" s="125">
        <v>45948.661111111112</v>
      </c>
      <c r="G4" s="126">
        <f t="shared" ref="G4:G54" ca="1" si="1">IFERROR(NOW()-F4,"")</f>
        <v>21.798706134257372</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5"/>
      <c r="G6" s="126">
        <f t="shared" ca="1" si="1"/>
        <v>45970.45981724537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45970.45981724537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45970.45981724537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45970.45981724537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45970.45981724537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45970.45981724537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45970.45981724537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45970.45981724537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45970.45981724537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45970.45981724537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45970.45981724537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45970.45981724537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45970.45981724537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45970.45981724537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45970.45981724537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45970.45981724537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45970.45981724537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45970.45981724537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45970.45981724537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45970.45981724537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45970.45981724537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45970.45981724537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45970.45981724537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45970.45981724537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45970.45981724537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45970.45981724537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45970.45981724537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45970.45981724537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45970.45981724537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45970.45981724537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45970.45981724537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45970.45981724537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45970.45981724537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45970.45981724537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45970.45981724537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45970.45981724537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45970.45981724537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45970.45981724537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45970.45981724537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45970.45981724537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45970.45981724537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45970.45981724537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45970.45981724537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45970.45981724537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45970.45981724537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45970.45981724537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45970.45981724537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45970.45981724537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45970.45981724537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45970.45981724537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45970.45981724537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45970.45981724537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45970.45981724537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45970.45981724537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45970.45981724537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45970.45981724537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45970.45981724537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45970.45981724537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45970.45981724537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45970.45981724537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45970.45981724537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45970.45981724537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45970.45981724537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45970.45981724537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45970.45981724537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45970.45981724537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45970.45981724537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45970.45981724537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45970.45981724537</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45970.45981724537</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45970.45981724537</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45970.45981724537</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45970.45981724537</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45970.45981724537</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45970.45981724537</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45970.45981724537</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45970.45981724537</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45970.45981724537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45970.45981724537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45970.45981724537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45970.45981724537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45970.45981724537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45970.45981724537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45970.45981724537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45970.45981724537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45970.45981724537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45970.45981724537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45970.45981724537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45970.45981724537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45970.45981724537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45970.45981724537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45970.45981724537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45970.45981724537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45970.45981724537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45970.45981724537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45970.45981724537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45970.45981724537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45970.45981724537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45970.45981724537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45970.45981724537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45970.45981724537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45970.45981724537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45970.45981724537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45970.45981724537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45970.45981724537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45970.45981724537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45970.45981724537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45970.45981724537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45970.45981724537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45970.45981724537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45970.45981724537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45970.45981724537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45970.45981724537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45970.45981724537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45970.45981724537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45970.45981724537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45970.45981724537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45970.45981724537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45970.45981724537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45970.45981724537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45970.45981724537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45970.45981724537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45970.45981724537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45970.45981724537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45970.45981724537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45970.45981724537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45970.45981724537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45970.45981724537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45970.45981724537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45970.45981724537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45970.45981724537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45970.45981724537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45970.45981724537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45970.45981724537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45970.45981724537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45970.45981724537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45970.45981724537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45970.45981724537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45970.45981724537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45970.45981724537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45970.45981724537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45970.45981724537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45970.45981724537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45970.45981724537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45970.45981724537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45970.45981724537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45970.45981724537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45970.45981724537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45970.45981724537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45970.45981724537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45970.45981724537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45970.45981724537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45970.45981724537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45970.45981724537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45970.45981724537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45970.45981724537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45970.45981724537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45970.45981724537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45970.45981724537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45970.45981724537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45970.45981724537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45970.45981724537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45970.45981724537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45970.45981724537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45970.45981724537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45970.45981724537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45970.45981724537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45970.45981724537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45970.45981724537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45970.45981724537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45970.45981724537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45970.45981724537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45970.45981724537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45970.45981724537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45970.45981724537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45970.45981724537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45970.45981724537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45970.45981724537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45970.45981724537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45970.45981724537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45970.45981724537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45970.45981724537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45970.45981724537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45970.45981724537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45970.45981724537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45970.45981724537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45970.45981724537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45970.45981724537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45970.45981724537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45970.45981724537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45970.45981724537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45970.45981724537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45970.45981724537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45970.45981724537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45970.45981724537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45970.45981724537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45970.45981724537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45970.45981724537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45970.45981724537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45970.45981724537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45970.45981724537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45970.45981724537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45970.45981724537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45970.45981724537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45970.45981724537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45970.45981724537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45970.45981724537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45970.45981724537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45970.45981724537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45970.45981724537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45970.45981724537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45970.45981724537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45970.45981724537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45970.45981724537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45970.45981724537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45970.45981724537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45970.45981724537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45970.45981724537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45970.45981724537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45970.45981724537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45970.45981724537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45970.45981724537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45970.45981724537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45970.45981724537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45970.45981724537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45970.45981724537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45970.45981724537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45970.45981724537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45970.45981724537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45970.45981724537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45970.45981724537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45970.45981724537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45970.45981724537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45970.45981724537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45970.45981724537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45970.45981724537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45970.45981724537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45970.45981724537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45970.45981724537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45970.45981724537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45970.45981724537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45970.45981724537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45970.45981724537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45970.45981724537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45970.45981724537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45970.45981724537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45970.45981724537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45970.45981724537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45970.45981724537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45970.45981724537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45970.45981724537</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45970.45981724537</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45970.45981724537</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45970.45981724537</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45970.45981724537</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45970.45981724537</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45970.45981724537</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45970.45981724537</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45970.45981724537</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45970.45981724537</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39122</v>
      </c>
      <c r="B2" s="142" t="str">
        <f>IFERROR(VLOOKUP(D2,DB!A:K,11,0),"")</f>
        <v>R6</v>
      </c>
      <c r="C2" s="143">
        <v>2</v>
      </c>
      <c r="D2" s="145" t="s">
        <v>37244</v>
      </c>
      <c r="E2" s="124" t="s">
        <v>39021</v>
      </c>
      <c r="F2" s="144">
        <v>45970.432800925926</v>
      </c>
      <c r="G2" s="105">
        <f t="shared" ref="G2:G21" ca="1" si="0">IFERROR(NOW()-F2,"-")</f>
        <v>2.7016319443646353E-2</v>
      </c>
      <c r="H2" s="144">
        <v>45970.41138888889</v>
      </c>
      <c r="I2" s="142" t="str">
        <f>IFERROR(VLOOKUP(D2,DB!A:F,6,0),"")</f>
        <v>SCECO</v>
      </c>
      <c r="J2" s="142" t="str">
        <f>IFERROR(VLOOKUP(D2,DB!A:G,7,0),"")</f>
        <v>Vandalized</v>
      </c>
      <c r="K2" s="146" t="s">
        <v>39123</v>
      </c>
      <c r="L2" s="147" t="str">
        <f>IFERROR(VLOOKUP(D2,DB!A:I,9,0),"")</f>
        <v>Latis</v>
      </c>
    </row>
    <row r="3" spans="1:16382" ht="31.5" customHeight="1">
      <c r="A3" s="141"/>
      <c r="B3" s="142" t="str">
        <f>IFERROR(VLOOKUP(D3,DB!A:K,11,0),"")</f>
        <v/>
      </c>
      <c r="C3" s="143"/>
      <c r="D3" s="145"/>
      <c r="E3" s="124"/>
      <c r="F3" s="144"/>
      <c r="G3" s="105">
        <f t="shared" ca="1" si="0"/>
        <v>45970.45981724537</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45970.45981724537</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45970.45981724537</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45970.45981724537</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45970.45981724537</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45970.45981724537</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45970.45981724537</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45970.45981724537</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45970.45981724537</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45970.45981724537</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45970.45981724537</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45970.45981724537</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45970.45981724537</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45970.45981724537</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45970.45981724537</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45970.45981724537</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45970.45981724537</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45970.45981724537</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45970.45981724537</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45970.45981724537</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45970.45981724537</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45970.45981724537</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45970.45981724537</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45970.45981724537</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45970.45981724537</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45970.45981724537</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45970.45981724537</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45970.45981724537</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45970.45981724537</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45970.45981724537</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45970.45981724537</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45970.45981724537</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45970.45981724537</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45970.45981724537</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45970.45981724537</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45970.45981724537</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45970.45981724537</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45970.45981724537</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45970.45981724537</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45970.45981724537</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45970.45981724537</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45970.45981724537</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45970.45981724537</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45970.45981724537</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45970.45981724537</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45970.45981724537</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45970.45981724537</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45970.45981724537</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45970.45981724537</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45970.45981724537</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45970.45981724537</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45970.45981724537</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45970.45981724537</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45970.45981724537</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45970.45981724537</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45970.45981724537</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45970.45981724537</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45970.45981724537</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45970.45981724537</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45970.45981724537</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45970.45981724537</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45970.45981724537</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45970.45981724537</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45970.45981724537</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45970.45981724537</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45970.45981724537</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45970.45981724537</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45970.45981724537</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45970.45981724537</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45970.45981724537</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45970.45981724537</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45970.45981724537</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45970.45981724537</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45970.45981724537</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45970.45981724537</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45970.45981724537</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45970.45981724537</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45970.45981724537</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45970.45981724537</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45970.45981724537</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45970.45981724537</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45970.45981724537</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45970.45981724537</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45970.45981724537</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45970.45981724537</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45970.45981724537</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45970.45981724537</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45970.45981724537</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45970.45981724537</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45970.45981724537</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45970.45981724537</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45970.45981724537</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45970.45981724537</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45970.45981724537</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45970.45981724537</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45970.45981724537</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45970.45981724537</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45970.45981724537</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45970.45981724537</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45970.45981724537</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45970.45981724537</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45970.45981724537</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45970.45981724537</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45970.45981724537</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45970.45981724537</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45970.45981724537</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45970.45981724537</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45970.45981724537</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45970.45981724537</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45970.45981724537</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45970.45981724537</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45970.45981724537</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45970.45981724537</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45970.45981724537</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45970.45981724537</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45970.45981724537</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45970.45981724537</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45970.45981724537</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45970.45981724537</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45970.45981724537</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45970.45981724537</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45970.45981724537</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45970.45981724537</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45970.45981724537</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45970.45981724537</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45970.45981724537</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45970.45981724537</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45970.45981724537</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45970.45981724537</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45970.45981724537</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45970.45981724537</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45970.45981724537</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45970.45981724537</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45970.45981724537</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45970.45981724537</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45970.45981724537</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45970.45981724537</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45970.45981724537</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45970.45981724537</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45970.45981724537</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45970.45981724537</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45970.45981724537</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45970.45981724537</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45970.45981724537</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45970.45981724537</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45970.45981724537</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45970.45981724537</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45970.45981724537</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45970.45981724537</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45970.45981724537</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45970.45981724537</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45970.45981724537</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45970.45981724537</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45970.45981724537</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45970.45981724537</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45970.45981724537</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45970.45981724537</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45970.45981724537</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45970.45981724537</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45970.45981724537</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45970.45981724537</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45970.45981724537</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45970.45981724537</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45970.45981724537</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45970.45981724537</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45970.45981724537</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45970.45981724537</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45970.45981724537</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45970.45981724537</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45970.45981724537</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45970.45981724537</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45970.45981724537</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45970.45981724537</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45970.45981724537</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45970.45981724537</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45970.45981724537</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45970.45981724537</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45970.45981724537</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45970.45981724537</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45970.45981724537</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45970.45981724537</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2025-11-09T08:02:47Z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