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352" documentId="120_S{2AC9BD13-BADA-5192-A53E-5A8FF88502F6}" xr6:coauthVersionLast="47" xr6:coauthVersionMax="47" xr10:uidLastSave="{5A75B8F1-8203-4C48-992B-731BD8F02A03}"/>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alcChain>
</file>

<file path=xl/sharedStrings.xml><?xml version="1.0" encoding="utf-8"?>
<sst xmlns="http://schemas.openxmlformats.org/spreadsheetml/2006/main" count="181551" uniqueCount="39150">
  <si>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</si>
  <si>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</si>
  <si>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</si>
  <si>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</si>
  <si>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</si>
  <si>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</si>
  <si>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</si>
  <si>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</si>
  <si>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</si>
  <si>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</si>
  <si>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</si>
  <si>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</si>
  <si>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</si>
  <si>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</si>
  <si>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</si>
  <si>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</si>
  <si>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</si>
  <si>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</si>
  <si>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</si>
  <si>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</si>
  <si>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</si>
  <si>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</si>
  <si>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</si>
  <si>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</si>
  <si>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</si>
  <si>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</si>
  <si>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</si>
  <si>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</si>
  <si>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</si>
  <si>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</si>
  <si>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</si>
  <si>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</si>
  <si>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</si>
  <si>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</si>
  <si>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</si>
  <si>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</si>
  <si>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</si>
  <si>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</si>
  <si>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</si>
  <si>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</si>
  <si>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</si>
  <si>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</si>
  <si>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</si>
  <si>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</si>
  <si>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</si>
  <si>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</si>
  <si>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</si>
  <si>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</si>
  <si>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</si>
  <si>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</si>
  <si>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</si>
  <si>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</si>
  <si>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</si>
  <si>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</si>
  <si>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</si>
  <si>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</si>
  <si>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</si>
  <si>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</si>
  <si>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</si>
  <si>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</si>
  <si>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</si>
  <si>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</si>
  <si>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</si>
  <si>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</si>
  <si>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</si>
  <si>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</si>
  <si>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</si>
  <si>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</si>
  <si>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</si>
  <si>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</si>
  <si>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</si>
  <si>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</si>
  <si>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</si>
  <si>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</si>
  <si>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</si>
  <si>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</si>
  <si>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</si>
  <si>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</si>
  <si>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</si>
  <si>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</si>
  <si>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</si>
  <si>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</si>
  <si>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</si>
  <si>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</si>
  <si>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</si>
  <si>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</si>
  <si>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</si>
  <si>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</si>
  <si>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</si>
  <si>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</si>
  <si>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</si>
  <si>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</si>
  <si>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</si>
  <si>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</si>
  <si>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</si>
  <si>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</si>
  <si>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</si>
  <si>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</si>
  <si>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</si>
  <si>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</si>
  <si>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</si>
  <si>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</si>
  <si>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</si>
  <si>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</si>
  <si>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</si>
  <si>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</si>
  <si>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</si>
  <si>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</si>
  <si>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</si>
  <si>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</si>
  <si>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</si>
  <si>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</si>
  <si>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</si>
  <si>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</si>
  <si>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</si>
  <si>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</si>
  <si>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</si>
  <si>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</si>
  <si>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</si>
  <si>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</si>
  <si>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</si>
  <si>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</si>
  <si>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</si>
  <si>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</si>
  <si>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</si>
  <si>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</si>
  <si>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</si>
  <si>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</si>
  <si>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</si>
  <si>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</si>
  <si>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</si>
  <si>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</si>
  <si>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</si>
  <si>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</si>
  <si>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</si>
  <si>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</si>
  <si>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</si>
  <si>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</si>
  <si>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</si>
  <si>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</si>
  <si>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</si>
  <si>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</si>
  <si>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</si>
  <si>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</si>
  <si>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</si>
  <si>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</si>
  <si>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</si>
  <si>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</si>
  <si>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</si>
  <si>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</si>
  <si>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</si>
  <si>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</si>
  <si>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</si>
  <si>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</si>
  <si>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</si>
  <si>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</si>
  <si>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</si>
  <si>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</si>
  <si>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</si>
  <si>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</si>
  <si>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</si>
  <si>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</si>
  <si>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</si>
  <si>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</si>
  <si>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</si>
  <si>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</si>
  <si>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</si>
  <si>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</si>
  <si>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</si>
  <si>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</si>
  <si>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</si>
  <si>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</si>
  <si>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</si>
  <si>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</si>
  <si>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</si>
  <si>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</si>
  <si>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</si>
  <si>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</si>
  <si>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</si>
  <si>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</si>
  <si>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</si>
  <si>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</si>
  <si>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</si>
  <si>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</si>
  <si>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</si>
  <si>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</si>
  <si>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</si>
  <si>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</si>
  <si>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</si>
  <si>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</si>
  <si>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</si>
  <si>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</si>
  <si>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</si>
  <si>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</si>
  <si>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</si>
  <si>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</si>
  <si>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</si>
  <si>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</si>
  <si>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</si>
  <si>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</si>
  <si>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</si>
  <si>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</si>
  <si>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</si>
  <si>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</si>
  <si>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</si>
  <si>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</si>
  <si>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</si>
  <si>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</si>
  <si>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</si>
  <si>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</si>
  <si>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</si>
  <si>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</si>
  <si>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</si>
  <si>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</si>
  <si>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</si>
  <si>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</si>
  <si>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</si>
  <si>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</si>
  <si>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</si>
  <si>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</si>
  <si>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</si>
  <si>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</si>
  <si>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</si>
  <si>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</si>
  <si>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</si>
  <si>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</si>
  <si>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</si>
  <si>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</si>
  <si>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</si>
  <si>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</si>
  <si>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</si>
  <si>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</si>
  <si>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</si>
  <si>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</si>
  <si>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</si>
  <si>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</si>
  <si>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</si>
  <si>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</si>
  <si>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</si>
  <si>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</si>
  <si>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</si>
  <si>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</si>
  <si>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</si>
  <si>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</si>
  <si>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</si>
  <si>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</si>
  <si>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</si>
  <si>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</si>
  <si>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</si>
  <si>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</si>
  <si>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</si>
  <si>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</si>
  <si>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</si>
  <si>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</si>
  <si>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</si>
  <si>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</si>
  <si>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</si>
  <si>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</si>
  <si>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</si>
  <si>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</si>
  <si>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</si>
  <si>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</si>
  <si>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</si>
  <si>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</si>
  <si>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</si>
  <si>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</si>
  <si>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</si>
  <si>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</si>
  <si>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</si>
  <si>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</si>
  <si>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</si>
  <si>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</si>
  <si>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</si>
  <si>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</si>
  <si>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</si>
  <si>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</si>
  <si>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</si>
  <si>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</si>
  <si>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</si>
  <si>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</si>
  <si>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</si>
  <si>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</si>
  <si>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</si>
  <si>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</si>
  <si>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</si>
  <si>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</si>
  <si>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</si>
  <si>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</si>
  <si>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</si>
  <si>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</si>
  <si>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</si>
  <si>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</si>
  <si>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</si>
  <si>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</si>
  <si>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</si>
  <si>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</si>
  <si>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</si>
  <si>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</si>
  <si>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</si>
  <si>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</si>
  <si>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</si>
  <si>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</si>
  <si>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</si>
  <si>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</si>
  <si>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</si>
  <si>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</si>
  <si>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</si>
  <si>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</si>
  <si>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</si>
  <si>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</si>
  <si>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</si>
  <si>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</si>
  <si>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</si>
  <si>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</si>
  <si>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</si>
  <si>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</si>
  <si>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</si>
  <si>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</si>
  <si>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</si>
  <si>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</si>
  <si>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</si>
  <si>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</si>
  <si>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</si>
  <si>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</si>
  <si>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</si>
  <si>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</si>
  <si>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</si>
  <si>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</si>
  <si>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</si>
  <si>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</si>
  <si>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</si>
  <si>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</si>
  <si>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</si>
  <si>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</si>
  <si>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</si>
  <si>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</si>
  <si>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</si>
  <si>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</si>
  <si>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</si>
  <si>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</si>
  <si>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</si>
  <si>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</si>
  <si>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</si>
  <si>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</si>
  <si>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</si>
  <si>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</si>
  <si>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</si>
  <si>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</si>
  <si>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</si>
  <si>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</si>
  <si>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</si>
  <si>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</si>
  <si>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</si>
  <si>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</si>
  <si>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</si>
  <si>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</si>
  <si>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</si>
  <si>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</si>
  <si>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</si>
  <si>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</si>
  <si>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</si>
  <si>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</si>
  <si>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</si>
  <si>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</si>
  <si>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</si>
  <si>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</si>
  <si>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</si>
  <si>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</si>
  <si>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</si>
  <si>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</si>
  <si>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</si>
  <si>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</si>
  <si>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</si>
  <si>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</si>
  <si>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</si>
  <si>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</si>
  <si>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</si>
  <si>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</si>
  <si>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</si>
  <si>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</si>
  <si>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</si>
  <si>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</si>
  <si>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</si>
  <si>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</si>
  <si>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</si>
  <si>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</si>
  <si>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</si>
  <si>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</si>
  <si>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</si>
  <si>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</si>
  <si>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</si>
  <si>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</si>
  <si>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</si>
  <si>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</si>
  <si>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</si>
  <si>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</si>
  <si>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</si>
  <si>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</si>
  <si>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</si>
  <si>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</si>
  <si>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</si>
  <si>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</si>
  <si>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</si>
  <si>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</si>
  <si>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</si>
  <si>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</si>
  <si>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</si>
  <si>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</si>
  <si>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</si>
  <si>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</si>
  <si>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</si>
  <si>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</si>
  <si>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</si>
  <si>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</si>
  <si>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</si>
  <si>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</si>
  <si>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</si>
  <si>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</si>
  <si>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</si>
  <si>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</si>
  <si>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</si>
  <si>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</si>
  <si>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</si>
  <si>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</si>
  <si>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</si>
  <si>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</si>
  <si>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</si>
  <si>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</si>
  <si>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</si>
  <si>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</si>
  <si>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</si>
  <si>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</si>
  <si>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</si>
  <si>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</si>
  <si>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</si>
  <si>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</si>
  <si>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</si>
  <si>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</si>
  <si>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</si>
  <si>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</si>
  <si>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</si>
  <si>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</si>
  <si>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</si>
  <si>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</si>
  <si>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</si>
  <si>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</si>
  <si>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</si>
  <si>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</si>
  <si>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</si>
  <si>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</si>
  <si>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</si>
  <si>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</si>
  <si>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</si>
  <si>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</si>
  <si>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</si>
  <si>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</si>
  <si>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</si>
  <si>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</si>
  <si>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</si>
  <si>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</si>
  <si>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</si>
  <si>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</si>
  <si>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</si>
  <si>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</si>
  <si>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</si>
  <si>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</si>
  <si>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</si>
  <si>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</si>
  <si>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</si>
  <si>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</si>
  <si>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</si>
  <si>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</si>
  <si>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</si>
  <si>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</si>
  <si>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</si>
  <si>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</si>
  <si>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</si>
  <si>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</si>
  <si>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</si>
  <si>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</si>
  <si>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</si>
  <si>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</si>
  <si>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</si>
  <si>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</si>
  <si>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</si>
  <si>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</si>
  <si>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</si>
  <si>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</si>
  <si>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</si>
  <si>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</si>
  <si>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</si>
  <si>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</si>
  <si>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</si>
  <si>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</si>
  <si>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</si>
  <si>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</si>
  <si>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</si>
  <si>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</si>
  <si>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</si>
  <si>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</si>
  <si>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</si>
  <si>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</si>
  <si>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</si>
  <si>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</si>
  <si>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</si>
  <si>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</si>
  <si>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</si>
  <si>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</si>
  <si>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</si>
  <si>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</si>
  <si>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</si>
  <si>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</si>
  <si>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</si>
  <si>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</si>
  <si>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</si>
  <si>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</si>
  <si>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</si>
  <si>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</si>
  <si>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</si>
  <si>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</si>
  <si>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</si>
  <si>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</si>
  <si>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</si>
  <si>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</si>
  <si>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</si>
  <si>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</si>
  <si>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</si>
  <si>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</si>
  <si>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</si>
  <si>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</si>
  <si>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</si>
  <si>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</si>
  <si>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</si>
  <si>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</si>
  <si>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</si>
  <si>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</si>
  <si>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</si>
  <si>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</si>
  <si>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</si>
  <si>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</si>
  <si>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</si>
  <si>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</si>
  <si>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</si>
  <si>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</si>
  <si>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</si>
  <si>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</si>
  <si>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</si>
  <si>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</si>
  <si>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</si>
  <si>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</si>
  <si>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</si>
  <si>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</si>
  <si>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</si>
  <si>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</si>
  <si>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</si>
  <si>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</si>
  <si>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</si>
  <si>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</si>
  <si>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</si>
  <si>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</si>
  <si>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</si>
  <si>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</si>
  <si>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</si>
  <si>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</si>
  <si>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</si>
  <si>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</si>
  <si>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</si>
  <si>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</si>
  <si>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</si>
  <si>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</si>
  <si>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</si>
  <si>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</si>
  <si>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</si>
  <si>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</si>
  <si>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</si>
  <si>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</si>
  <si>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</si>
  <si>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</si>
  <si>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</si>
  <si>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</si>
  <si>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</si>
  <si>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</si>
  <si>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</si>
  <si>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</si>
  <si>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</si>
  <si>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</si>
  <si>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</si>
  <si>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</si>
  <si>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</si>
  <si>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</si>
  <si>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</si>
  <si>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</si>
  <si>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</si>
  <si>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</si>
  <si>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</si>
  <si>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</si>
  <si>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</si>
  <si>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</si>
  <si>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</si>
  <si>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</si>
  <si>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</si>
  <si>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</si>
  <si>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</si>
  <si>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</si>
  <si>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</si>
  <si>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</si>
  <si>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</si>
  <si>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</si>
  <si>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</si>
  <si>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</si>
  <si>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</si>
  <si>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</si>
  <si>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</si>
  <si>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</si>
  <si>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</si>
  <si>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</si>
  <si>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</si>
  <si>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</si>
  <si>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</si>
  <si>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</si>
  <si>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</si>
  <si>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</si>
  <si>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</si>
  <si>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</si>
  <si>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</si>
  <si>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</si>
  <si>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</si>
  <si>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</si>
  <si>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</si>
  <si>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</si>
  <si>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</si>
  <si>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</si>
  <si>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</si>
  <si>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</si>
  <si>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</si>
  <si>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</si>
  <si>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</si>
  <si>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</si>
  <si>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</si>
  <si>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</si>
  <si>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</si>
  <si>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</si>
  <si>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</si>
  <si>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</si>
  <si>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</si>
  <si>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</si>
  <si>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</si>
  <si>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</si>
  <si>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</si>
  <si>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</si>
  <si>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</si>
  <si>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</si>
  <si>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</si>
  <si>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</si>
  <si>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</si>
  <si>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</si>
  <si>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</si>
  <si>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</si>
  <si>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</si>
  <si>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</si>
  <si>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</si>
  <si>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</si>
  <si>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</si>
  <si>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</si>
  <si>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</si>
  <si>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</si>
  <si>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</si>
  <si>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</si>
  <si>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</si>
  <si>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</si>
  <si>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</si>
  <si>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</si>
  <si>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</si>
  <si>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</si>
  <si>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</si>
  <si>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</si>
  <si>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</si>
  <si>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</si>
  <si>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</si>
  <si>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</si>
  <si>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</si>
  <si>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</si>
  <si>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</si>
  <si>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</si>
  <si>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</si>
  <si>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</si>
  <si>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</si>
  <si>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</si>
  <si>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</si>
  <si>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</si>
  <si>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</si>
  <si>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</si>
  <si>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</si>
  <si>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</si>
  <si>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</si>
  <si>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</si>
  <si>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</si>
  <si>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</si>
  <si>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</si>
  <si>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</si>
  <si>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</si>
  <si>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</si>
  <si>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</si>
  <si>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</si>
  <si>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</si>
  <si>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</si>
  <si>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</si>
  <si>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</si>
  <si>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</si>
  <si>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</si>
  <si>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</si>
  <si>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</si>
  <si>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</si>
  <si>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</si>
  <si>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</si>
  <si>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</si>
  <si>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</si>
  <si>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</si>
  <si>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</si>
  <si>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</si>
  <si>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</si>
  <si>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</si>
  <si>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</si>
  <si>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</si>
  <si>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</si>
  <si>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</si>
  <si>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</si>
  <si>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</si>
  <si>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</si>
  <si>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</si>
  <si>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</si>
  <si>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</si>
  <si>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</si>
  <si>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</si>
  <si>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</si>
  <si>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</si>
  <si>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</si>
  <si>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</si>
  <si>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</si>
  <si>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</si>
  <si>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</si>
  <si>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</si>
  <si>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</si>
  <si>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</si>
  <si>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</si>
  <si>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</si>
  <si>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</si>
  <si>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</si>
  <si>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</si>
  <si>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</si>
  <si>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</si>
  <si>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</si>
  <si>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</si>
  <si>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</si>
  <si>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</si>
  <si>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</si>
  <si>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</si>
  <si>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</si>
  <si>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</si>
  <si>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</si>
  <si>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</si>
  <si>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</si>
  <si>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</si>
  <si>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</si>
  <si>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</si>
  <si>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</si>
  <si>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</si>
  <si>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</si>
  <si>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</si>
  <si>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</si>
  <si>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</si>
  <si>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</si>
  <si>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</si>
  <si>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</si>
  <si>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</si>
  <si>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</si>
  <si>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</si>
  <si>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</si>
  <si>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</si>
  <si>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</si>
  <si>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</si>
  <si>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</si>
  <si>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</si>
  <si>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</si>
  <si>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</si>
  <si>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</si>
  <si>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</si>
  <si>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</si>
  <si>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</si>
  <si>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</si>
  <si>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</si>
  <si>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</si>
  <si>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</si>
  <si>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</si>
  <si>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</si>
  <si>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</si>
  <si>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</si>
  <si>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</si>
  <si>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</si>
  <si>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</si>
  <si>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</si>
  <si>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</si>
  <si>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</si>
  <si>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</si>
  <si>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</si>
  <si>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</si>
  <si>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</si>
  <si>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</si>
  <si>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</si>
  <si>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</si>
  <si>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</si>
  <si>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</si>
  <si>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</si>
  <si>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</si>
  <si>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</si>
  <si>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</si>
  <si>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</si>
  <si>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</si>
  <si>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</si>
  <si>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</si>
  <si>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</si>
  <si>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</si>
  <si>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</si>
  <si>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</si>
  <si>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</si>
  <si>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</si>
  <si>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</si>
  <si>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</si>
  <si>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</si>
  <si>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</si>
  <si>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</si>
  <si>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</si>
  <si>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</si>
  <si>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</si>
  <si>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</si>
  <si>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</si>
  <si>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</si>
  <si>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</si>
  <si>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</si>
  <si>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</si>
  <si>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</si>
  <si>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</si>
  <si>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</si>
  <si>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</si>
  <si>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</si>
  <si>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</si>
  <si>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</si>
  <si>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</si>
  <si>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</si>
  <si>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</si>
  <si>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</si>
  <si>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</si>
  <si>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</si>
  <si>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</si>
  <si>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</si>
  <si>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</si>
  <si>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</si>
  <si>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</si>
  <si>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</si>
  <si>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</si>
  <si>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</si>
  <si>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</si>
  <si>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</si>
  <si>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</si>
  <si>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</si>
  <si>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</si>
  <si>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</si>
  <si>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</si>
  <si>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</si>
  <si>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</si>
  <si>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</si>
  <si>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</si>
  <si>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</si>
  <si>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</si>
  <si>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</si>
  <si>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</si>
  <si>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</si>
  <si>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</si>
  <si>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</si>
  <si>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</si>
  <si>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</si>
  <si>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</si>
  <si>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</si>
  <si>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</si>
  <si>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</si>
  <si>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</si>
  <si>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</si>
  <si>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</si>
  <si>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</si>
  <si>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</si>
  <si>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</si>
  <si>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</si>
  <si>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</si>
  <si>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</si>
  <si>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</si>
  <si>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</si>
  <si>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</si>
  <si>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</si>
  <si>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</si>
  <si>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</si>
  <si>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</si>
  <si>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</si>
  <si>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</si>
  <si>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</si>
  <si>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</si>
  <si>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</si>
  <si>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</si>
  <si>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</si>
  <si>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</si>
  <si>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</si>
  <si>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</si>
  <si>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</si>
  <si>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</si>
  <si>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</si>
  <si>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</si>
  <si>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</si>
  <si>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</si>
  <si>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</si>
  <si>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</si>
  <si>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</si>
  <si>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</si>
  <si>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</si>
  <si>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</si>
  <si>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</si>
  <si>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</si>
  <si>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</si>
  <si>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</si>
  <si>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</si>
  <si>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</si>
  <si>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</si>
  <si>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</si>
  <si>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</si>
  <si>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</si>
  <si>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</si>
  <si>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</si>
  <si>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</si>
  <si>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</si>
  <si>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</si>
  <si>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</si>
  <si>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</si>
  <si>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</si>
  <si>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</si>
  <si>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</si>
  <si>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</si>
  <si>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</si>
  <si>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</si>
  <si>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</si>
  <si>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</si>
  <si>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</si>
  <si>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</si>
  <si>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</si>
  <si>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</si>
  <si>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</si>
  <si>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</si>
  <si>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</si>
  <si>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</si>
  <si>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</si>
  <si>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</si>
  <si>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</si>
  <si>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</si>
  <si>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</si>
  <si>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</si>
  <si>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</si>
  <si>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</si>
  <si>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</si>
  <si>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</si>
  <si>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</si>
  <si>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</si>
  <si>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</si>
  <si>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</si>
  <si>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</si>
  <si>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</si>
  <si>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</si>
  <si>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</si>
  <si>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</si>
  <si>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</si>
  <si>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</si>
  <si>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</si>
  <si>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</si>
  <si>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</si>
  <si>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</si>
  <si>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</si>
  <si>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</si>
  <si>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</si>
  <si>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</si>
  <si>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</si>
  <si>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</si>
  <si>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</si>
  <si>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</si>
  <si>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</si>
  <si>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</si>
  <si>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</si>
  <si>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</si>
  <si>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</si>
  <si>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</si>
  <si>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</si>
  <si>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</si>
  <si>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</si>
  <si>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</si>
  <si>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</si>
  <si>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</si>
  <si>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</si>
  <si>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</si>
  <si>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</si>
  <si>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</si>
  <si>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</si>
  <si>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</si>
  <si>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</si>
  <si>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</si>
  <si>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</si>
  <si>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</si>
  <si>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</si>
  <si>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</si>
  <si>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</si>
  <si>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</si>
  <si>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</si>
  <si>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</si>
  <si>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</si>
  <si>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</si>
  <si>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</si>
  <si>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</si>
  <si>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</si>
  <si>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</si>
  <si>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</si>
  <si>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</si>
  <si>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</si>
  <si>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</si>
  <si>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</si>
  <si>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</si>
  <si>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</si>
  <si>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</si>
  <si>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</si>
  <si>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</si>
  <si>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</si>
  <si>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</si>
  <si>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</si>
  <si>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</si>
  <si>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</si>
  <si>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</si>
  <si>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</si>
  <si>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</si>
  <si>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</si>
  <si>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</si>
  <si>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</si>
  <si>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</si>
  <si>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</si>
  <si>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</si>
  <si>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</si>
  <si>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</si>
  <si>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</si>
  <si>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</si>
  <si>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</si>
  <si>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</si>
  <si>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</si>
  <si>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</si>
  <si>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</si>
  <si>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</si>
  <si>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</si>
  <si>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</si>
  <si>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</si>
  <si>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</si>
  <si>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</si>
  <si>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</si>
  <si>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</si>
  <si>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</si>
  <si>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</si>
  <si>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</si>
  <si>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</si>
  <si>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</si>
  <si>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</si>
  <si>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</si>
  <si>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</si>
  <si>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</si>
  <si>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</si>
  <si>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</si>
  <si>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</si>
  <si>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</si>
  <si>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</si>
  <si>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</si>
  <si>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</si>
  <si>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</si>
  <si>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</si>
  <si>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</si>
  <si>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</si>
  <si>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</si>
  <si>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</si>
  <si>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</si>
  <si>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</si>
  <si>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</si>
  <si>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</si>
  <si>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</si>
  <si>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</si>
  <si>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</si>
  <si>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</si>
  <si>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</si>
  <si>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</si>
  <si>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</si>
  <si>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</si>
  <si>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</si>
  <si>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</si>
  <si>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</si>
  <si>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</si>
  <si>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</si>
  <si>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</si>
  <si>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</si>
  <si>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</si>
  <si>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</si>
  <si>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</si>
  <si>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</si>
  <si>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</si>
  <si>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</si>
  <si>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</si>
  <si>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</si>
  <si>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</si>
  <si>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</si>
  <si>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</si>
  <si>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</si>
  <si>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</si>
  <si>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</si>
  <si>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</si>
  <si>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</si>
  <si>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</si>
  <si>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</si>
  <si>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</si>
  <si>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</si>
  <si>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</si>
  <si>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</si>
  <si>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</si>
  <si>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</si>
  <si>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</si>
  <si>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</si>
  <si>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</si>
  <si>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</si>
  <si>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</si>
  <si>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</si>
  <si>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</si>
  <si>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</si>
  <si>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</si>
  <si>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</si>
  <si>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</si>
  <si>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</si>
  <si>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</si>
  <si>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</si>
  <si>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</si>
  <si>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</si>
  <si>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</si>
  <si>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</si>
  <si>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</si>
  <si>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</si>
  <si>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</si>
  <si>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</si>
  <si>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</si>
  <si>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</si>
  <si>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</si>
  <si>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</si>
  <si>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</si>
  <si>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</si>
  <si>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</si>
  <si>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</si>
  <si>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</si>
  <si>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</si>
  <si>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</si>
  <si>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</si>
  <si>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</si>
  <si>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</si>
  <si>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</si>
  <si>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</si>
  <si>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</si>
  <si>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</si>
  <si>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</si>
  <si>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</si>
  <si>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</si>
  <si>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</si>
  <si>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</si>
  <si>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</si>
  <si>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</si>
  <si>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</si>
  <si>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</si>
  <si>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</si>
  <si>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</si>
  <si>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</si>
  <si>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</si>
  <si>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</si>
  <si>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</si>
  <si>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</si>
  <si>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</si>
  <si>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</si>
  <si>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</si>
  <si>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</si>
  <si>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</si>
  <si>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</si>
  <si>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</si>
  <si>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</si>
  <si>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</si>
  <si>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</si>
  <si>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</si>
  <si>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</si>
  <si>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</si>
  <si>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</si>
  <si>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</si>
  <si>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</si>
  <si>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</si>
  <si>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</si>
  <si>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</si>
  <si>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</si>
  <si>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</si>
  <si>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</si>
  <si>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</si>
  <si>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</si>
  <si>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</si>
  <si>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</si>
  <si>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</si>
  <si>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</si>
  <si>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</si>
  <si>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</si>
  <si>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</si>
  <si>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</si>
  <si>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</si>
  <si>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</si>
  <si>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</si>
  <si>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</si>
  <si>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</si>
  <si>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</si>
  <si>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</si>
  <si>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</si>
  <si>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</si>
  <si>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</si>
  <si>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</si>
  <si>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</si>
  <si>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</si>
  <si>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</si>
  <si>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</si>
  <si>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</si>
  <si>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</si>
  <si>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</si>
  <si>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</si>
  <si>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</si>
  <si>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</si>
  <si>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</si>
  <si>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</si>
  <si>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</si>
  <si>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</si>
  <si>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</si>
  <si>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</si>
  <si>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</si>
  <si>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</si>
  <si>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</si>
  <si>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</si>
  <si>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</si>
  <si>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</si>
  <si>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</si>
  <si>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</si>
  <si>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</si>
  <si>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</si>
  <si>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</si>
  <si>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</si>
  <si>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</si>
  <si>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</si>
  <si>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</si>
  <si>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</si>
  <si>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</si>
  <si>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</si>
  <si>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</si>
  <si>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</si>
  <si>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</si>
  <si>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</si>
  <si>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</si>
  <si>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</si>
  <si>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</si>
  <si>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</si>
  <si>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</si>
  <si>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</si>
  <si>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</si>
  <si>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</si>
  <si>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</si>
  <si>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</si>
  <si>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</si>
  <si>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</si>
  <si>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</si>
  <si>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</si>
  <si>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</si>
  <si>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</si>
  <si>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</si>
  <si>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</si>
  <si>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</si>
  <si>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</si>
  <si>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</si>
  <si>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</si>
  <si>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</si>
  <si>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</si>
  <si>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</si>
  <si>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</si>
  <si>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</si>
  <si>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</si>
  <si>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</si>
  <si>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</si>
  <si>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</si>
  <si>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</si>
  <si>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</si>
  <si>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</si>
  <si>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</si>
  <si>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</si>
  <si>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</si>
  <si>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</si>
  <si>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</si>
  <si>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</si>
  <si>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</si>
  <si>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</si>
  <si>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</si>
  <si>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</si>
  <si>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</si>
  <si>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</si>
  <si>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</si>
  <si>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</si>
  <si>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</si>
  <si>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</si>
  <si>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</si>
  <si>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</si>
  <si>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</si>
  <si>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</si>
  <si>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</si>
  <si>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</si>
  <si>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</si>
  <si>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</si>
  <si>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</si>
  <si>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</si>
  <si>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</si>
  <si>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</si>
  <si>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</si>
  <si>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</si>
  <si>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</si>
  <si>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</si>
  <si>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</si>
  <si>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</si>
  <si>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</si>
  <si>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</si>
  <si>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</si>
  <si>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</si>
  <si>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</si>
  <si>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</si>
  <si>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</si>
  <si>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</si>
  <si>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</si>
  <si>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</si>
  <si>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</si>
  <si>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</si>
  <si>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</si>
  <si>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</si>
  <si>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</si>
  <si>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</si>
  <si>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</si>
  <si>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</si>
  <si>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</si>
  <si>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</si>
  <si>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</si>
  <si>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</si>
  <si>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</si>
  <si>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</si>
  <si>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</si>
  <si>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</si>
  <si>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</si>
  <si>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</si>
  <si>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</si>
  <si>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</si>
  <si>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</si>
  <si>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</si>
  <si>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</si>
  <si>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</si>
  <si>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</si>
  <si>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</si>
  <si>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</si>
  <si>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</si>
  <si>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</si>
  <si>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</si>
  <si>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</si>
  <si>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</si>
  <si>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</si>
  <si>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</si>
  <si>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</si>
  <si>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</si>
  <si>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</si>
  <si>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</si>
  <si>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</si>
  <si>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</si>
  <si>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</si>
  <si>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</si>
  <si>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</si>
  <si>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</si>
  <si>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</si>
  <si>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</si>
  <si>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</si>
  <si>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</si>
  <si>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</si>
  <si>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</si>
  <si>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</si>
  <si>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</si>
  <si>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</si>
  <si>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</si>
  <si>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</si>
  <si>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</si>
  <si>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</si>
  <si>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</si>
  <si>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</si>
  <si>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</si>
  <si>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</si>
  <si>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</si>
  <si>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</si>
  <si>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</si>
  <si>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</si>
  <si>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</si>
  <si>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</si>
  <si>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</si>
  <si>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</si>
  <si>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</si>
  <si>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</si>
  <si>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</si>
  <si>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</si>
  <si>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</si>
  <si>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</si>
  <si>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</si>
  <si>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</si>
  <si>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</si>
  <si>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</si>
  <si>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</si>
  <si>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</si>
  <si>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</si>
  <si>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</si>
  <si>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</si>
  <si>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</si>
  <si>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</si>
  <si>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</si>
  <si>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</si>
  <si>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</si>
  <si>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</si>
  <si>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</si>
  <si>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</si>
  <si>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</si>
  <si>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</si>
  <si>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</si>
  <si>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</si>
  <si>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</si>
  <si>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</si>
  <si>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</si>
  <si>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</si>
  <si>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</si>
  <si>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</si>
  <si>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</si>
  <si>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</si>
  <si>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</si>
  <si>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</si>
  <si>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</si>
  <si>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</si>
  <si>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</si>
  <si>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</si>
  <si>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</si>
  <si>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</si>
  <si>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</si>
  <si>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</si>
  <si>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</si>
  <si>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</si>
  <si>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</si>
  <si>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</si>
  <si>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</si>
  <si>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</si>
  <si>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</si>
  <si>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</si>
  <si>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</si>
  <si>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</si>
  <si>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</si>
  <si>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</si>
  <si>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</si>
  <si>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</si>
  <si>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</si>
  <si>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</si>
  <si>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</si>
  <si>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</si>
  <si>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</si>
  <si>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</si>
  <si>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</si>
  <si>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</si>
  <si>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</si>
  <si>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</si>
  <si>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</si>
  <si>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</si>
  <si>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</si>
  <si>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</si>
  <si>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</si>
  <si>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</si>
  <si>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</si>
  <si>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</si>
  <si>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</si>
  <si>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</si>
  <si>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</si>
  <si>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</si>
  <si>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</si>
  <si>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</si>
  <si>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</si>
  <si>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</si>
  <si>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</si>
  <si>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</si>
  <si>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</si>
  <si>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</si>
  <si>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</si>
  <si>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</si>
  <si>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</si>
  <si>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</si>
  <si>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</si>
  <si>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</si>
  <si>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</si>
  <si>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</si>
  <si>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</si>
  <si>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</si>
  <si>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</si>
  <si>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</si>
  <si>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</si>
  <si>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</si>
  <si>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</si>
  <si>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</si>
  <si>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</si>
  <si>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</si>
  <si>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</si>
  <si>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</si>
  <si>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</si>
  <si>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</si>
  <si>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</si>
  <si>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</si>
  <si>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</si>
  <si>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</si>
  <si>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</si>
  <si>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</si>
  <si>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</si>
  <si>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</si>
  <si>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</si>
  <si>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</si>
  <si>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</si>
  <si>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</si>
  <si>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</si>
  <si>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</si>
  <si>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</si>
  <si>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</si>
  <si>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</si>
  <si>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</si>
  <si>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</si>
  <si>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</si>
  <si>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</si>
  <si>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</si>
  <si>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</si>
  <si>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</si>
  <si>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</si>
  <si>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</si>
  <si>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</si>
  <si>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</si>
  <si>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</si>
  <si>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</si>
  <si>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</si>
  <si>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</si>
  <si>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</si>
  <si>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</si>
  <si>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</si>
  <si>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</si>
  <si>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</si>
  <si>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</si>
  <si>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</si>
  <si>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</si>
  <si>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</si>
  <si>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</si>
  <si>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</si>
  <si>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</si>
  <si>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</si>
  <si>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</si>
  <si>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</si>
  <si>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</si>
  <si>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</si>
  <si>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</si>
  <si>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</si>
  <si>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</si>
  <si>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</si>
  <si>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</si>
  <si>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</si>
  <si>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</si>
  <si>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</si>
  <si>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</si>
  <si>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</si>
  <si>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</si>
  <si>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</si>
  <si>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</si>
  <si>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</si>
  <si>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</si>
  <si>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</si>
  <si>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</si>
  <si>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</si>
  <si>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</si>
  <si>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</si>
  <si>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</si>
  <si>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</si>
  <si>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</si>
  <si>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</si>
  <si>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</si>
  <si>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</si>
  <si>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</si>
  <si>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</si>
  <si>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</si>
  <si>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</si>
  <si>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</si>
  <si>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</si>
  <si>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</si>
  <si>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</si>
  <si>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</si>
  <si>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</si>
  <si>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</si>
  <si>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</si>
  <si>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</si>
  <si>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</si>
  <si>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</si>
  <si>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</si>
  <si>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</si>
  <si>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</si>
  <si>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</si>
  <si>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</si>
  <si>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</si>
  <si>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</si>
  <si>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</si>
  <si>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</si>
  <si>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</si>
  <si>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</si>
  <si>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</si>
  <si>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</si>
  <si>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</si>
  <si>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</si>
  <si>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</si>
  <si>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</si>
  <si>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</si>
  <si>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</si>
  <si>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</si>
  <si>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</si>
  <si>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</si>
  <si>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</si>
  <si>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</si>
  <si>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</si>
  <si>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</si>
  <si>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</si>
  <si>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</si>
  <si>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</si>
  <si>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</si>
  <si>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</si>
  <si>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</si>
  <si>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</si>
  <si>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</si>
  <si>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</si>
  <si>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</si>
  <si>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</si>
  <si>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</si>
  <si>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</si>
  <si>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</si>
  <si>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</si>
  <si>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</si>
  <si>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</si>
  <si>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</si>
  <si>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</si>
  <si>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</si>
  <si>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</si>
  <si>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</si>
  <si>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</si>
  <si>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</si>
  <si>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</si>
  <si>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</si>
  <si>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</si>
  <si>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</si>
  <si>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</si>
  <si>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</si>
  <si>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</si>
  <si>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</si>
  <si>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</si>
  <si>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</si>
  <si>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</si>
  <si>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</si>
  <si>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</si>
  <si>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</si>
  <si>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</si>
  <si>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</si>
  <si>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</si>
  <si>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</si>
  <si>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</si>
  <si>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</si>
  <si>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</si>
  <si>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</si>
  <si>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</si>
  <si>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</si>
  <si>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</si>
  <si>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</si>
  <si>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</si>
  <si>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</si>
  <si>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</si>
  <si>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</si>
  <si>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</si>
  <si>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</si>
  <si>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</si>
  <si>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</si>
  <si>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</si>
  <si>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</si>
  <si>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</si>
  <si>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</si>
  <si>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</si>
  <si>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</si>
  <si>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</si>
  <si>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</si>
  <si>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</si>
  <si>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</si>
  <si>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</si>
  <si>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</si>
  <si>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</si>
  <si>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</si>
  <si>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</si>
  <si>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</si>
  <si>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</si>
  <si>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</si>
  <si>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</si>
  <si>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</si>
  <si>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</si>
  <si>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</si>
  <si>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</si>
  <si>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</si>
  <si>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</si>
  <si>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</si>
  <si>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</si>
  <si>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</si>
  <si>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</si>
  <si>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</si>
  <si>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</si>
  <si>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</si>
  <si>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</si>
  <si>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</si>
  <si>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</si>
  <si>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</si>
  <si>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</si>
  <si>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</si>
  <si>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</si>
  <si>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</si>
  <si>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</si>
  <si>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</si>
  <si>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</si>
  <si>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</si>
  <si>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</si>
  <si>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</si>
  <si>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</si>
  <si>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</si>
  <si>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</si>
  <si>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</si>
  <si>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</si>
  <si>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</si>
  <si>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</si>
  <si>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</si>
  <si>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</si>
  <si>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</si>
  <si>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</si>
  <si>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</si>
  <si>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</si>
  <si>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</si>
  <si>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</si>
  <si>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</si>
  <si>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</si>
  <si>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</si>
  <si>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</si>
  <si>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</si>
  <si>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</si>
  <si>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</si>
  <si>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</si>
  <si>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</si>
  <si>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</si>
  <si>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</si>
  <si>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</si>
  <si>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</si>
  <si>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</si>
  <si>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</si>
  <si>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</si>
  <si>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</si>
  <si>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</si>
  <si>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</si>
  <si>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</si>
  <si>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</si>
  <si>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</si>
  <si>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</si>
  <si>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</si>
  <si>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</si>
  <si>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</si>
  <si>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</si>
  <si>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</si>
  <si>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</si>
  <si>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</si>
  <si>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</si>
  <si>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</si>
  <si>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</si>
  <si>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</si>
  <si>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</si>
  <si>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</si>
  <si>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</si>
  <si>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</si>
  <si>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</si>
  <si>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</si>
  <si>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</si>
  <si>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</si>
  <si>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</si>
  <si>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</si>
  <si>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</si>
  <si>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</si>
  <si>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</si>
  <si>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</si>
  <si>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</si>
  <si>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</si>
  <si>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</si>
  <si>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</si>
  <si>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</si>
  <si>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</si>
  <si>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</si>
  <si>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</si>
  <si>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</si>
  <si>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</si>
  <si>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</si>
  <si>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</si>
  <si>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</si>
  <si>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</si>
  <si>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</si>
  <si>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</si>
  <si>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</si>
  <si>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</si>
  <si>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</si>
  <si>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</si>
  <si>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</si>
  <si>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</si>
  <si>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</si>
  <si>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</si>
  <si>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</si>
  <si>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</si>
  <si>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</si>
  <si>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</si>
  <si>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</si>
  <si>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</si>
  <si>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</si>
  <si>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</si>
  <si>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</si>
  <si>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</si>
  <si>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</si>
  <si>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</si>
  <si>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</si>
  <si>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</si>
  <si>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</si>
  <si>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</si>
  <si>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</si>
  <si>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</si>
  <si>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</si>
  <si>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</si>
  <si>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</si>
  <si>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</si>
  <si>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</si>
  <si>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</si>
  <si>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</si>
  <si>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</si>
  <si>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</si>
  <si>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</si>
  <si>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</si>
  <si>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</si>
  <si>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</si>
  <si>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</si>
  <si>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</si>
  <si>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</si>
  <si>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</si>
  <si>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</si>
  <si>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</si>
  <si>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</si>
  <si>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</si>
  <si>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</si>
  <si>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</si>
  <si>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</si>
  <si>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</si>
  <si>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</si>
  <si>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</si>
  <si>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</si>
  <si>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</si>
  <si>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</si>
  <si>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</si>
  <si>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</si>
  <si>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</si>
  <si>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</si>
  <si>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</si>
  <si>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</si>
  <si>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</si>
  <si>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</si>
  <si>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</si>
  <si>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</si>
  <si>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</si>
  <si>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</si>
  <si>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</si>
  <si>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</si>
  <si>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</si>
  <si>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</si>
  <si>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</si>
  <si>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</si>
  <si>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</si>
  <si>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</si>
  <si>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</si>
  <si>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</si>
  <si>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</si>
  <si>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</si>
  <si>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</si>
  <si>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</si>
  <si>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</si>
  <si>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</si>
  <si>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</si>
  <si>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</si>
  <si>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</si>
  <si>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</si>
  <si>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</si>
  <si>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</si>
  <si>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</si>
  <si>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</si>
  <si>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</si>
  <si>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</si>
  <si>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</si>
  <si>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</si>
  <si>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</si>
  <si>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</si>
  <si>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</si>
  <si>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</si>
  <si>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</si>
  <si>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</si>
  <si>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</si>
  <si>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</si>
  <si>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</si>
  <si>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</si>
  <si>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</si>
  <si>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</si>
  <si>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</si>
  <si>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</si>
  <si>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</si>
  <si>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</si>
  <si>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</si>
  <si>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</si>
  <si>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</si>
  <si>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</si>
  <si>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</si>
  <si>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</si>
  <si>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</si>
  <si>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</si>
  <si>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</si>
  <si>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</si>
  <si>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</si>
  <si>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</si>
  <si>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</si>
  <si>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</si>
  <si>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</si>
  <si>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</si>
  <si>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</si>
  <si>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</si>
  <si>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</si>
  <si>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</si>
  <si>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</si>
  <si>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</si>
  <si>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</si>
  <si>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</si>
  <si>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</si>
  <si>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</si>
  <si>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</si>
  <si>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</si>
  <si>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</si>
  <si>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</si>
  <si>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</si>
  <si>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</si>
  <si>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</si>
  <si>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</si>
  <si>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</si>
  <si>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</si>
  <si>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</si>
  <si>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</si>
  <si>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</si>
  <si>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</si>
  <si>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</si>
  <si>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</si>
  <si>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</si>
  <si>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</si>
  <si>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</si>
  <si>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</si>
  <si>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</si>
  <si>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</si>
  <si>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</si>
  <si>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</si>
  <si>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</si>
  <si>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</si>
  <si>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</si>
  <si>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</si>
  <si>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</si>
  <si>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</si>
  <si>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</si>
  <si>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</si>
  <si>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</si>
  <si>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</si>
  <si>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</si>
  <si>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</si>
  <si>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</si>
  <si>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</si>
  <si>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</si>
  <si>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</si>
  <si>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</si>
  <si>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</si>
  <si>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</si>
  <si>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</si>
  <si>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</si>
  <si>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</si>
  <si>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</si>
  <si>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</si>
  <si>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</si>
  <si>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</si>
  <si>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</si>
  <si>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</si>
  <si>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</si>
  <si>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</si>
  <si>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</si>
  <si>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</si>
  <si>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</si>
  <si>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</si>
  <si>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</si>
  <si>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</si>
  <si>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</si>
  <si>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</si>
  <si>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</si>
  <si>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</si>
  <si>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</si>
  <si>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</si>
  <si>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</si>
  <si>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</si>
  <si>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</si>
  <si>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</si>
  <si>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</si>
  <si>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</si>
  <si>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</si>
  <si>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</si>
  <si>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</si>
  <si>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</si>
  <si>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</si>
  <si>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</si>
  <si>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</si>
  <si>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</si>
  <si>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</si>
  <si>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</si>
  <si>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</si>
  <si>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</si>
  <si>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</si>
  <si>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</si>
  <si>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</si>
  <si>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</si>
  <si>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</si>
  <si>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</si>
  <si>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</si>
  <si>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</si>
  <si>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</si>
  <si>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</si>
  <si>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</si>
  <si>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</si>
  <si>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</si>
  <si>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</si>
  <si>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</si>
  <si>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</si>
  <si>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</si>
  <si>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</si>
  <si>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</si>
  <si>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</si>
  <si>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</si>
  <si>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</si>
  <si>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</si>
  <si>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</si>
  <si>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</si>
  <si>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</si>
  <si>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</si>
  <si>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</si>
  <si>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</si>
  <si>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</si>
  <si>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</si>
  <si>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</si>
  <si>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</si>
  <si>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</si>
  <si>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</si>
  <si>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</si>
  <si>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</si>
  <si>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</si>
  <si>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</si>
  <si>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</si>
  <si>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</si>
  <si>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</si>
  <si>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</si>
  <si>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</si>
  <si>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</si>
  <si>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</si>
  <si>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</si>
  <si>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</si>
  <si>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</si>
  <si>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</si>
  <si>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</si>
  <si>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</si>
  <si>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</si>
  <si>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</si>
  <si>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</si>
  <si>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</si>
  <si>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</si>
  <si>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</si>
  <si>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</si>
  <si>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</si>
  <si>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</si>
  <si>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</si>
  <si>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</si>
  <si>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</si>
  <si>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</si>
  <si>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</si>
  <si>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</si>
  <si>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</si>
  <si>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</si>
  <si>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</si>
  <si>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</si>
  <si>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</si>
  <si>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</si>
  <si>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</si>
  <si>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</si>
  <si>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</si>
  <si>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</si>
  <si>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</si>
  <si>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</si>
  <si>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</si>
  <si>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</si>
  <si>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</si>
  <si>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</si>
  <si>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</si>
  <si>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</si>
  <si>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</si>
  <si>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</si>
  <si>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</si>
  <si>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</si>
  <si>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</si>
  <si>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</si>
  <si>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</si>
  <si>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</si>
  <si>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</si>
  <si>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</si>
  <si>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</si>
  <si>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</si>
  <si>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</si>
  <si>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</si>
  <si>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</si>
  <si>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</si>
  <si>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</si>
  <si>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</si>
  <si>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</si>
  <si>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</si>
  <si>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</si>
  <si>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</si>
  <si>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</si>
  <si>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</si>
  <si>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</si>
  <si>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</si>
  <si>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</si>
  <si>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</si>
  <si>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</si>
  <si>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</si>
  <si>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</si>
  <si>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</si>
  <si>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</si>
  <si>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</si>
  <si>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</si>
  <si>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</si>
  <si>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</si>
  <si>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</si>
  <si>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</si>
  <si>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</si>
  <si>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</si>
  <si>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</si>
  <si>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</si>
  <si>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</si>
  <si>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</si>
  <si>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</si>
  <si>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</si>
  <si>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</si>
  <si>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</si>
  <si>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</si>
  <si>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</si>
  <si>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</si>
  <si>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</si>
  <si>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</si>
  <si>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</si>
  <si>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</si>
  <si>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</si>
  <si>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</si>
  <si>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</si>
  <si>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</si>
  <si>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</si>
  <si>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</si>
  <si>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</si>
  <si>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</si>
  <si>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</si>
  <si>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</si>
  <si>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</si>
  <si>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</si>
  <si>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</si>
  <si>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</si>
  <si>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</si>
  <si>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</si>
  <si>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</si>
  <si>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</si>
  <si>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</si>
  <si>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</si>
  <si>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</si>
  <si>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</si>
  <si>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</si>
  <si>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</si>
  <si>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</si>
  <si>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</si>
  <si>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</si>
  <si>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</si>
  <si>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</si>
  <si>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</si>
  <si>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</si>
  <si>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</si>
  <si>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</si>
  <si>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</si>
  <si>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</si>
  <si>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</si>
  <si>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</si>
  <si>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</si>
  <si>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</si>
  <si>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</si>
  <si>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</si>
  <si>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</si>
  <si>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</si>
  <si>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</si>
  <si>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</si>
  <si>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</si>
  <si>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</si>
  <si>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</si>
  <si>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</si>
  <si>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</si>
  <si>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</si>
  <si>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</si>
  <si>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</si>
  <si>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</si>
  <si>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</si>
  <si>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</si>
  <si>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</si>
  <si>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</si>
  <si>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</si>
  <si>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</si>
  <si>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</si>
  <si>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</si>
  <si>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</si>
  <si>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</si>
  <si>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</si>
  <si>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</si>
  <si>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</si>
  <si>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</si>
  <si>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</si>
  <si>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</si>
  <si>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</si>
  <si>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</si>
  <si>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</si>
  <si>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</si>
  <si>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</si>
  <si>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</si>
  <si>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</si>
  <si>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</si>
  <si>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</si>
  <si>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</si>
  <si>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</si>
  <si>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</si>
  <si>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</si>
  <si>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</si>
  <si>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</si>
  <si>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</si>
  <si>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</si>
  <si>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</si>
  <si>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</si>
  <si>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</si>
  <si>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</si>
  <si>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</si>
  <si>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</si>
  <si>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</si>
  <si>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</si>
  <si>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</si>
  <si>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</si>
  <si>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</si>
  <si>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</si>
  <si>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</si>
  <si>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</si>
  <si>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</si>
  <si>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</si>
  <si>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</si>
  <si>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</si>
  <si>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</si>
  <si>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</si>
  <si>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</si>
  <si>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</si>
  <si>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</si>
  <si>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</si>
  <si>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</si>
  <si>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</si>
  <si>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</si>
  <si>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</si>
  <si>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</si>
  <si>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</si>
  <si>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</si>
  <si>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</si>
  <si>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</si>
  <si>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</si>
  <si>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</si>
  <si>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</si>
  <si>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</si>
  <si>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</si>
  <si>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</si>
  <si>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</si>
  <si>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</si>
  <si>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</si>
  <si>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</si>
  <si>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</si>
  <si>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</si>
  <si>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</si>
  <si>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</si>
  <si>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</si>
  <si>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</si>
  <si>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</si>
  <si>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</si>
  <si>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</si>
  <si>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</si>
  <si>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</si>
  <si>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</si>
  <si>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</si>
  <si>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</si>
  <si>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</si>
  <si>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</si>
  <si>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</si>
  <si>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</si>
  <si>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</si>
  <si>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</si>
  <si>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</si>
  <si>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</si>
  <si>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</si>
  <si>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</si>
  <si>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</si>
  <si>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</si>
  <si>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</si>
  <si>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</si>
  <si>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</si>
  <si>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</si>
  <si>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</si>
  <si>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</si>
  <si>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</si>
  <si>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</si>
  <si>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</si>
  <si>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</si>
  <si>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</si>
  <si>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</si>
  <si>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</si>
  <si>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</si>
  <si>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</si>
  <si>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</si>
  <si>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</si>
  <si>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</si>
  <si>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</si>
  <si>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</si>
  <si>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</si>
  <si>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</si>
  <si>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</si>
  <si>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</si>
  <si>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</si>
  <si>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</si>
  <si>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</si>
  <si>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</si>
  <si>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</si>
  <si>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</si>
  <si>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</si>
  <si>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</si>
  <si>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</si>
  <si>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</si>
  <si>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</si>
  <si>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</si>
  <si>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</si>
  <si>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</si>
  <si>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</si>
  <si>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</si>
  <si>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</si>
  <si>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</si>
  <si>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</si>
  <si>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</si>
  <si>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</si>
  <si>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</si>
  <si>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</si>
  <si>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</si>
  <si>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</si>
  <si>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</si>
  <si>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</si>
  <si>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</si>
  <si>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</si>
  <si>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</si>
  <si>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</si>
  <si>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</si>
  <si>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</si>
  <si>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</si>
  <si>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</si>
  <si>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</si>
  <si>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</si>
  <si>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</si>
  <si>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</si>
  <si>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</si>
  <si>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</si>
  <si>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</si>
  <si>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</si>
  <si>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</si>
  <si>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</si>
  <si>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</si>
  <si>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</si>
  <si>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</si>
  <si>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</si>
  <si>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</si>
  <si>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</si>
  <si>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</si>
  <si>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</si>
  <si>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</si>
  <si>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</si>
  <si>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</si>
  <si>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</si>
  <si>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</si>
  <si>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</si>
  <si>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</si>
  <si>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</si>
  <si>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</si>
  <si>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</si>
  <si>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</si>
  <si>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</si>
  <si>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</si>
  <si>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</si>
  <si>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</si>
  <si>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</si>
  <si>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</si>
  <si>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</si>
  <si>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</si>
  <si>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</si>
  <si>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</si>
  <si>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</si>
  <si>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</si>
  <si>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</si>
  <si>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</si>
  <si>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</si>
  <si>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</si>
  <si>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</si>
  <si>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</si>
  <si>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</si>
  <si>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</si>
  <si>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</si>
  <si>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</si>
  <si>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</si>
  <si>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</si>
  <si>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</si>
  <si>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</si>
  <si>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</si>
  <si>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</si>
  <si>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</si>
  <si>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</si>
  <si>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</si>
  <si>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</si>
  <si>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</si>
  <si>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</si>
  <si>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</si>
  <si>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</si>
  <si>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</si>
  <si>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</si>
  <si>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</si>
  <si>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</si>
  <si>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</si>
  <si>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</si>
  <si>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</si>
  <si>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</si>
  <si>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</si>
  <si>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</si>
  <si>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</si>
  <si>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</si>
  <si>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</si>
  <si>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</si>
  <si>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</si>
  <si>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</si>
  <si>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</si>
  <si>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</si>
  <si>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</si>
  <si>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</si>
  <si>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</si>
  <si>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</si>
  <si>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</si>
  <si>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</si>
  <si>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</si>
  <si>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</si>
  <si>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</si>
  <si>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</si>
  <si>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</si>
  <si>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</si>
  <si>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</si>
  <si>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</si>
  <si>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</si>
  <si>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</si>
  <si>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</si>
  <si>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</si>
  <si>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</si>
  <si>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</si>
  <si>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</si>
  <si>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</si>
  <si>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</si>
  <si>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</si>
  <si>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</si>
  <si>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</si>
  <si>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</si>
  <si>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</si>
  <si>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</si>
  <si>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</si>
  <si>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</si>
  <si>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</si>
  <si>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</si>
  <si>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</si>
  <si>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</si>
  <si>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</si>
  <si>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</si>
  <si>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</si>
  <si>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</si>
  <si>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</si>
  <si>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</si>
  <si>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</si>
  <si>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</si>
  <si>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</si>
  <si>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</si>
  <si>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</si>
  <si>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</si>
  <si>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</si>
  <si>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</si>
  <si>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</si>
  <si>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</si>
  <si>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</si>
  <si>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</si>
  <si>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</si>
  <si>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</si>
  <si>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</si>
  <si>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</si>
  <si>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</si>
  <si>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</si>
  <si>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</si>
  <si>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</si>
  <si>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</si>
  <si>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</si>
  <si>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</si>
  <si>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</si>
  <si>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</si>
  <si>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</si>
  <si>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</si>
  <si>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</si>
  <si>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</si>
  <si>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</si>
  <si>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</si>
  <si>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</si>
  <si>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</si>
  <si>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</si>
  <si>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</si>
  <si>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</si>
  <si>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</si>
  <si>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</si>
  <si>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</si>
  <si>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</si>
  <si>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</si>
  <si>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</si>
  <si>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</si>
  <si>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</si>
  <si>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</si>
  <si>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</si>
  <si>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</si>
  <si>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</si>
  <si>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</si>
  <si>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</si>
  <si>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</si>
  <si>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</si>
  <si>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</si>
  <si>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</si>
  <si>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</si>
  <si>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</si>
  <si>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</si>
  <si>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</si>
  <si>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</si>
  <si>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</si>
  <si>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</si>
  <si>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</si>
  <si>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</si>
  <si>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</si>
  <si>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</si>
  <si>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</si>
  <si>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</si>
  <si>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</si>
  <si>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</si>
  <si>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</si>
  <si>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</si>
  <si>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</si>
  <si>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</si>
  <si>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</si>
  <si>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</si>
  <si>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</si>
  <si>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</si>
  <si>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</si>
  <si>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</si>
  <si>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</si>
  <si>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</si>
  <si>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</si>
  <si>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</si>
  <si>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</si>
  <si>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</si>
  <si>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</si>
  <si>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</si>
  <si>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</si>
  <si>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</si>
  <si>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</si>
  <si>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</si>
  <si>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</si>
  <si>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</si>
  <si>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</si>
  <si>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</si>
  <si>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</si>
  <si>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</si>
  <si>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</si>
  <si>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</si>
  <si>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</si>
  <si>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</si>
  <si>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</si>
  <si>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</si>
  <si>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</si>
  <si>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</si>
  <si>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</si>
  <si>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</si>
  <si>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</si>
  <si>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</si>
  <si>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</si>
  <si>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</si>
  <si>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</si>
  <si>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</si>
  <si>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</si>
  <si>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</si>
  <si>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</si>
  <si>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</si>
  <si>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</si>
  <si>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</si>
  <si>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</si>
  <si>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</si>
  <si>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</si>
  <si>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</si>
  <si>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</si>
  <si>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</si>
  <si>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</si>
  <si>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</si>
  <si>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</si>
  <si>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</si>
  <si>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</si>
  <si>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</si>
  <si>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</si>
  <si>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</si>
  <si>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</si>
  <si>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</si>
  <si>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</si>
  <si>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</si>
  <si>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</si>
  <si>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</si>
  <si>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</si>
  <si>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</si>
  <si>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</si>
  <si>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</si>
  <si>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</si>
  <si>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</si>
  <si>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</si>
  <si>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</si>
  <si>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</si>
  <si>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</si>
  <si>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</si>
  <si>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</si>
  <si>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</si>
  <si>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</si>
  <si>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</si>
  <si>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</si>
  <si>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</si>
  <si>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</si>
  <si>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</si>
  <si>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</si>
  <si>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</si>
  <si>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</si>
  <si>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</si>
  <si>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</si>
  <si>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</si>
  <si>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</si>
  <si>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</si>
  <si>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</si>
  <si>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</si>
  <si>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</si>
  <si>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</si>
  <si>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</si>
  <si>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</si>
  <si>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</si>
  <si>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</si>
  <si>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</si>
  <si>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</si>
  <si>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</si>
  <si>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</si>
  <si>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</si>
  <si>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</si>
  <si>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</si>
  <si>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</si>
  <si>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</si>
  <si>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</si>
  <si>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</si>
  <si>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</si>
  <si>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</si>
  <si>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</si>
  <si>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</si>
  <si>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</si>
  <si>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</si>
  <si>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</si>
  <si>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</si>
  <si>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</si>
  <si>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</si>
  <si>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</si>
  <si>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</si>
  <si>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</si>
  <si>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</si>
  <si>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</si>
  <si>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</si>
  <si>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</si>
  <si>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</si>
  <si>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</si>
  <si>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</si>
  <si>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</si>
  <si>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</si>
  <si>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</si>
  <si>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</si>
  <si>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</si>
  <si>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</si>
  <si>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</si>
  <si>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</si>
  <si>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</si>
  <si>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</si>
  <si>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</si>
  <si>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</si>
  <si>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</si>
  <si>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</si>
  <si>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</si>
  <si>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</si>
  <si>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</si>
  <si>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</si>
  <si>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</si>
  <si>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</si>
  <si>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</si>
  <si>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</si>
  <si>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</si>
  <si>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</si>
  <si>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</si>
  <si>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</si>
  <si>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</si>
  <si>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</si>
  <si>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</si>
  <si>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</si>
  <si>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</si>
  <si>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</si>
  <si>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</si>
  <si>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</si>
  <si>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</si>
  <si>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</si>
  <si>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</si>
  <si>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</si>
  <si>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</si>
  <si>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</si>
  <si>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</si>
  <si>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</si>
  <si>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</si>
  <si>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</si>
  <si>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</si>
  <si>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</si>
  <si>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</si>
  <si>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</si>
  <si>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</si>
  <si>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</si>
  <si>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</si>
  <si>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</si>
  <si>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</si>
  <si>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</si>
  <si>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</si>
  <si>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</si>
  <si>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</si>
  <si>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</si>
  <si>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</si>
  <si>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</si>
  <si>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</si>
  <si>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</si>
  <si>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</si>
  <si>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</si>
  <si>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</si>
  <si>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</si>
  <si>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</si>
  <si>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</si>
  <si>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</si>
  <si>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</si>
  <si>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</si>
  <si>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</si>
  <si>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</si>
  <si>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</si>
  <si>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</si>
  <si>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</si>
  <si>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</si>
  <si>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</si>
  <si>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</si>
  <si>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</si>
  <si>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</si>
  <si>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</si>
  <si>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</si>
  <si>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</si>
  <si>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</si>
  <si>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</si>
  <si>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</si>
  <si>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</si>
  <si>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</si>
  <si>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</si>
  <si>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</si>
  <si>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</si>
  <si>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</si>
  <si>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</si>
  <si>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</si>
  <si>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</si>
  <si>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</si>
  <si>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</si>
  <si>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</si>
  <si>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</si>
  <si>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</si>
  <si>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</si>
  <si>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</si>
  <si>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</si>
  <si>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</si>
  <si>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</si>
  <si>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</si>
  <si>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</si>
  <si>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</si>
  <si>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</si>
  <si>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</si>
  <si>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</si>
  <si>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</si>
  <si>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</si>
  <si>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</si>
  <si>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</si>
  <si>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</si>
  <si>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</si>
  <si>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</si>
  <si>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</si>
  <si>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</si>
  <si>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</si>
  <si>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</si>
  <si>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</si>
  <si>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</si>
  <si>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</si>
  <si>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</si>
  <si>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</si>
  <si>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</si>
  <si>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</si>
  <si>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</si>
  <si>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</si>
  <si>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</si>
  <si>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</si>
  <si>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</si>
  <si>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</si>
  <si>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</si>
  <si>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</si>
  <si>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</si>
  <si>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</si>
  <si>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</si>
  <si>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</si>
  <si>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</si>
  <si>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</si>
  <si>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</si>
  <si>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</si>
  <si>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</si>
  <si>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</si>
  <si>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</si>
  <si>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</si>
  <si>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</si>
  <si>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</si>
  <si>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</si>
  <si>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</si>
  <si>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</si>
  <si>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</si>
  <si>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</si>
  <si>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</si>
  <si>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</si>
  <si>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</si>
  <si>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</si>
  <si>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</si>
  <si>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</si>
  <si>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</si>
  <si>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</si>
  <si>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</si>
  <si>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</si>
  <si>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</si>
  <si>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</si>
  <si>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</si>
  <si>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</si>
  <si>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</si>
  <si>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</si>
  <si>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</si>
  <si>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</si>
  <si>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</si>
  <si>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</si>
  <si>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</si>
  <si>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</si>
  <si>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</si>
  <si>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</si>
  <si>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</si>
  <si>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</si>
  <si>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</si>
  <si>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</si>
  <si>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</si>
  <si>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</si>
  <si>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</si>
  <si>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</si>
  <si>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</si>
  <si>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</si>
  <si>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</si>
  <si>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</si>
  <si>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</si>
  <si>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</si>
  <si>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</si>
  <si>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</si>
  <si>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</si>
  <si>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</si>
  <si>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</si>
  <si>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</si>
  <si>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</si>
  <si>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</si>
  <si>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</si>
  <si>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</si>
  <si>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</si>
  <si>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</si>
  <si>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</si>
  <si>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</si>
  <si>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</si>
  <si>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</si>
  <si>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</si>
  <si>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</si>
  <si>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</si>
  <si>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</si>
  <si>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</si>
  <si>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</si>
  <si>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</si>
  <si>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</si>
  <si>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</si>
  <si>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</si>
  <si>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</si>
  <si>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</si>
  <si>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</si>
  <si>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</si>
  <si>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</si>
  <si>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</si>
  <si>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</si>
  <si>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</si>
  <si>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</si>
  <si>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</si>
  <si>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</si>
  <si>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</si>
  <si>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</si>
  <si>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</si>
  <si>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</si>
  <si>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</si>
  <si>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</si>
  <si>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</si>
  <si>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</si>
  <si>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</si>
  <si>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</si>
  <si>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</si>
  <si>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</si>
  <si>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</si>
  <si>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</si>
  <si>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</si>
  <si>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</si>
  <si>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</si>
  <si>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</si>
  <si>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</si>
  <si>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</si>
  <si>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</si>
  <si>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</si>
  <si>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</si>
  <si>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</si>
  <si>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</si>
  <si>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</si>
  <si>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</si>
  <si>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</si>
  <si>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</si>
  <si>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</si>
  <si>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</si>
  <si>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</si>
  <si>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</si>
  <si>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</si>
  <si>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</si>
  <si>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</si>
  <si>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</si>
  <si>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</si>
  <si>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</si>
  <si>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</si>
  <si>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</si>
  <si>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</si>
  <si>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</si>
  <si>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</si>
  <si>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</si>
  <si>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</si>
  <si>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</si>
  <si>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</si>
  <si>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</si>
  <si>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</si>
  <si>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</si>
  <si>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</si>
  <si>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</si>
  <si>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</si>
  <si>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</si>
  <si>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</si>
  <si>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</si>
  <si>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</si>
  <si>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</si>
  <si>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</si>
  <si>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</si>
  <si>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</si>
  <si>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</si>
  <si>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</si>
  <si>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</si>
  <si>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</si>
  <si>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</si>
  <si>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</si>
  <si>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</si>
  <si>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</si>
  <si>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</si>
  <si>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</si>
  <si>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</si>
  <si>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</si>
  <si>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</si>
  <si>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</si>
  <si>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</si>
  <si>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</si>
  <si>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</si>
  <si>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</si>
  <si>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</si>
  <si>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</si>
  <si>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</si>
  <si>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</si>
  <si>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</si>
  <si>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</si>
  <si>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</si>
  <si>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</si>
  <si>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</si>
  <si>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</si>
  <si>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</si>
  <si>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</si>
  <si>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</si>
  <si>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</si>
  <si>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</si>
  <si>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</si>
  <si>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</si>
  <si>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</si>
  <si>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</si>
  <si>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</si>
  <si>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</si>
  <si>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</si>
  <si>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</si>
  <si>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</si>
  <si>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</si>
  <si>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</si>
  <si>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</si>
  <si>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</si>
  <si>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</si>
  <si>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</si>
  <si>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</si>
  <si>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</si>
  <si>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</si>
  <si>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</si>
  <si>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</si>
  <si>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</si>
  <si>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</si>
  <si>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</si>
  <si>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</si>
  <si>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</si>
  <si>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</si>
  <si>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</si>
  <si>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</si>
  <si>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</si>
  <si>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</si>
  <si>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</si>
  <si>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</si>
  <si>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</si>
  <si>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</si>
  <si>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</si>
  <si>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</si>
  <si>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</si>
  <si>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</si>
  <si>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</si>
  <si>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</si>
  <si>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</si>
  <si>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</si>
  <si>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</si>
  <si>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</si>
  <si>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</si>
  <si>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</si>
  <si>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</si>
  <si>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</si>
  <si>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</si>
  <si>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</si>
  <si>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</si>
  <si>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</si>
  <si>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</si>
  <si>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</si>
  <si>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</si>
  <si>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</si>
  <si>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</si>
  <si>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</si>
  <si>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</si>
  <si>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</si>
  <si>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</si>
  <si>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</si>
  <si>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</si>
  <si>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</si>
  <si>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</si>
  <si>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</si>
  <si>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</si>
  <si>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</si>
  <si>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</si>
  <si>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</si>
  <si>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</si>
  <si>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</si>
  <si>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</si>
  <si>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</si>
  <si>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</si>
  <si>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</si>
  <si>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</si>
  <si>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</si>
  <si>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</si>
  <si>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</si>
  <si>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</si>
  <si>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</si>
  <si>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</si>
  <si>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</si>
  <si>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</si>
  <si>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</si>
  <si>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</si>
  <si>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</si>
  <si>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</si>
  <si>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</si>
  <si>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</si>
  <si>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</si>
  <si>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</si>
  <si>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</si>
  <si>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</si>
  <si>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</si>
  <si>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</si>
  <si>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</si>
  <si>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</si>
  <si>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</si>
  <si>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</si>
  <si>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</si>
  <si>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</si>
  <si>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</si>
  <si>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</si>
  <si>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</si>
  <si>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</si>
  <si>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</si>
  <si>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</si>
  <si>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</si>
  <si>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</si>
  <si>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</si>
  <si>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</si>
  <si>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</si>
  <si>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</si>
  <si>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</si>
  <si>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</si>
  <si>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</si>
  <si>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</si>
  <si>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</si>
  <si>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</si>
  <si>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</si>
  <si>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</si>
  <si>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</si>
  <si>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</si>
  <si>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</si>
  <si>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</si>
  <si>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</si>
  <si>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</si>
  <si>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</si>
  <si>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</si>
  <si>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</si>
  <si>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</si>
  <si>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</si>
  <si>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</si>
  <si>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</si>
  <si>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</si>
  <si>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</si>
  <si>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</si>
  <si>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</si>
  <si>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</si>
  <si>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</si>
  <si>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</si>
  <si>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</si>
  <si>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</si>
  <si>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</si>
  <si>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</si>
  <si>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</si>
  <si>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</si>
  <si>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</si>
  <si>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</si>
  <si>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</si>
  <si>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</si>
  <si>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</si>
  <si>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</si>
  <si>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</si>
  <si>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</si>
  <si>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</si>
  <si>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</si>
  <si>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</si>
  <si>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</si>
  <si>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</si>
  <si>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</si>
  <si>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</si>
  <si>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</si>
  <si>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</si>
  <si>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</si>
  <si>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</si>
  <si>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</si>
  <si>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</si>
  <si>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</si>
  <si>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</si>
  <si>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</si>
  <si>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</si>
  <si>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</si>
  <si>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</si>
  <si>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</si>
  <si>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</si>
  <si>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</si>
  <si>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</si>
  <si>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</si>
  <si>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</si>
  <si>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</si>
  <si>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</si>
  <si>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</si>
  <si>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</si>
  <si>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</si>
  <si>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</si>
  <si>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</si>
  <si>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</si>
  <si>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</si>
  <si>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</si>
  <si>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</si>
  <si>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</si>
  <si>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</si>
  <si>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</si>
  <si>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</si>
  <si>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</si>
  <si>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</si>
  <si>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</si>
  <si>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</si>
  <si>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</si>
  <si>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</si>
  <si>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</si>
  <si>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</si>
  <si>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</si>
  <si>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</si>
  <si>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</si>
  <si>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</si>
  <si>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</si>
  <si>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</si>
  <si>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</si>
  <si>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</si>
  <si>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</si>
  <si>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</si>
  <si>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</si>
  <si>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</si>
  <si>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</si>
  <si>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</si>
  <si>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</si>
  <si>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</si>
  <si>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</si>
  <si>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</si>
  <si>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</si>
  <si>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</si>
  <si>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</si>
  <si>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</si>
  <si>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</si>
  <si>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</si>
  <si>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</si>
  <si>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</si>
  <si>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</si>
  <si>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</si>
  <si>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</si>
  <si>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</si>
  <si>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</si>
  <si>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</si>
  <si>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</si>
  <si>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</si>
  <si>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</si>
  <si>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</si>
  <si>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</si>
  <si>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</si>
  <si>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</si>
  <si>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</si>
  <si>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</si>
  <si>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</si>
  <si>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</si>
  <si>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</si>
  <si>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</si>
  <si>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</si>
  <si>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</si>
  <si>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</si>
  <si>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</si>
  <si>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</si>
  <si>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</si>
  <si>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</si>
  <si>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</si>
  <si>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</si>
  <si>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</si>
  <si>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</si>
  <si>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</si>
  <si>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</si>
  <si>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</si>
  <si>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</si>
  <si>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</si>
  <si>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</si>
  <si>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</si>
  <si>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</si>
  <si>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</si>
  <si>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</si>
  <si>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</si>
  <si>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</si>
  <si>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</si>
  <si>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</si>
  <si>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</si>
  <si>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</si>
  <si>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</si>
  <si>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</si>
  <si>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</si>
  <si>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</si>
  <si>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</si>
  <si>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</si>
  <si>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</si>
  <si>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</si>
  <si>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</si>
  <si>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</si>
  <si>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</si>
  <si>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</si>
  <si>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</si>
  <si>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</si>
  <si>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</si>
  <si>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</si>
  <si>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</si>
  <si>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</si>
  <si>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</si>
  <si>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</si>
  <si>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</si>
  <si>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</si>
  <si>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</si>
  <si>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</si>
  <si>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</si>
  <si>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</si>
  <si>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</si>
  <si>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</si>
  <si>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</si>
  <si>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</si>
  <si>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</si>
  <si>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</si>
  <si>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</si>
  <si>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</si>
  <si>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</si>
  <si>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</si>
  <si>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</si>
  <si>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</si>
  <si>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</si>
  <si>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</si>
  <si>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</si>
  <si>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</si>
  <si>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</si>
  <si>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</si>
  <si>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</si>
  <si>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</si>
  <si>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</si>
  <si>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</si>
  <si>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</si>
  <si>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</si>
  <si>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</si>
  <si>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</si>
  <si>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</si>
  <si>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</si>
  <si>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</si>
  <si>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</si>
  <si>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</si>
  <si>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</si>
  <si>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</si>
  <si>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</si>
  <si>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</si>
  <si>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</si>
  <si>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</si>
  <si>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</si>
  <si>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</si>
  <si>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</si>
  <si>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</si>
  <si>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</si>
  <si>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</si>
  <si>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</si>
  <si>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</si>
  <si>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</si>
  <si>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</si>
  <si>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</si>
  <si>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</si>
  <si>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</si>
  <si>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</si>
  <si>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</si>
  <si>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</si>
  <si>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</si>
  <si>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</si>
  <si>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</si>
  <si>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</si>
  <si>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</si>
  <si>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</si>
  <si>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</si>
  <si>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</si>
  <si>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</si>
  <si>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</si>
  <si>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</si>
  <si>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</si>
  <si>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</si>
  <si>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</si>
  <si>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</si>
  <si>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</si>
  <si>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</si>
  <si>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</si>
  <si>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</si>
  <si>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</si>
  <si>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</si>
  <si>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</si>
  <si>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</si>
  <si>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</si>
  <si>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</si>
  <si>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</si>
  <si>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</si>
  <si>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</si>
  <si>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</si>
  <si>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</si>
  <si>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</si>
  <si>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</si>
  <si>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</si>
  <si>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</si>
  <si>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</si>
  <si>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</si>
  <si>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</si>
  <si>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</si>
  <si>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</si>
  <si>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</si>
  <si>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</si>
  <si>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</si>
  <si>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</si>
  <si>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</si>
  <si>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</si>
  <si>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</si>
  <si>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</si>
  <si>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</si>
  <si>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</si>
  <si>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</si>
  <si>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</si>
  <si>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</si>
  <si>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</si>
  <si>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</si>
  <si>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</si>
  <si>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</si>
  <si>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</si>
  <si>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</si>
  <si>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</si>
  <si>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</si>
  <si>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</si>
  <si>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</si>
  <si>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</si>
  <si>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</si>
  <si>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</si>
  <si>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</si>
  <si>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</si>
  <si>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</si>
  <si>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</si>
  <si>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</si>
  <si>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</si>
  <si>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</si>
  <si>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</si>
  <si>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</si>
  <si>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</si>
  <si>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</si>
  <si>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</si>
  <si>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</si>
  <si>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</si>
  <si>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</si>
  <si>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</si>
  <si>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</si>
  <si>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</si>
  <si>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</si>
  <si>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</si>
  <si>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</si>
  <si>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</si>
  <si>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</si>
  <si>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</si>
  <si>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</si>
  <si>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</si>
  <si>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</si>
  <si>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</si>
  <si>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</si>
  <si>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</si>
  <si>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</si>
  <si>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</si>
  <si>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</si>
  <si>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</si>
  <si>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</si>
  <si>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</si>
  <si>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</si>
  <si>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</si>
  <si>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</si>
  <si>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</si>
  <si>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</si>
  <si>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</si>
  <si>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</si>
  <si>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</si>
  <si>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</si>
  <si>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</si>
  <si>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</si>
  <si>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</si>
  <si>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</si>
  <si>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</si>
  <si>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</si>
  <si>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</si>
  <si>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</si>
  <si>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</si>
  <si>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</si>
  <si>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</si>
  <si>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</si>
  <si>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</si>
  <si>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</si>
  <si>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</si>
  <si>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</si>
  <si>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</si>
  <si>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</si>
  <si>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</si>
  <si>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</si>
  <si>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</si>
  <si>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</si>
  <si>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</si>
  <si>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</si>
  <si>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</si>
  <si>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</si>
  <si>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</si>
  <si>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</si>
  <si>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</si>
  <si>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</si>
  <si>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</si>
  <si>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</si>
  <si>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</si>
  <si>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</si>
  <si>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</si>
  <si>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</si>
  <si>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</si>
  <si>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</si>
  <si>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</si>
  <si>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</si>
  <si>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</si>
  <si>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</si>
  <si>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</si>
  <si>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</si>
  <si>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</si>
  <si>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</si>
  <si>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</si>
  <si>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</si>
  <si>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</si>
  <si>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</si>
  <si>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</si>
  <si>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</si>
  <si>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</si>
  <si>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</si>
  <si>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</si>
  <si>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</si>
  <si>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</si>
  <si>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</si>
  <si>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</si>
  <si>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</si>
  <si>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</si>
  <si>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</si>
  <si>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</si>
  <si>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</si>
  <si>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</si>
  <si>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</si>
  <si>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</si>
  <si>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</si>
  <si>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</si>
  <si>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</si>
  <si>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</si>
  <si>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</si>
  <si>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</si>
  <si>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</si>
  <si>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</si>
  <si>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</si>
  <si>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</si>
  <si>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</si>
  <si>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</si>
  <si>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</si>
  <si>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</si>
  <si>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</si>
  <si>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</si>
  <si>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</si>
  <si>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</si>
  <si>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</si>
  <si>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</si>
  <si>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</si>
  <si>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</si>
  <si>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</si>
  <si>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</si>
  <si>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</si>
  <si>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</si>
  <si>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</si>
  <si>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</si>
  <si>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</si>
  <si>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</si>
  <si>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</si>
  <si>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</si>
  <si>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</si>
  <si>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</si>
  <si>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</si>
  <si>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</si>
  <si>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</si>
  <si>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</si>
  <si>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</si>
  <si>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</si>
  <si>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</si>
  <si>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</si>
  <si>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</si>
  <si>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</si>
  <si>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</si>
  <si>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</si>
  <si>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</si>
  <si>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</si>
  <si>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</si>
  <si>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</si>
  <si>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</si>
  <si>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</si>
  <si>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</si>
  <si>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</si>
  <si>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</si>
  <si>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</si>
  <si>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</si>
  <si>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</si>
  <si>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</si>
  <si>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</si>
  <si>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</si>
  <si>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</si>
  <si>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</si>
  <si>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</si>
  <si>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</si>
  <si>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</si>
  <si>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</si>
  <si>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</si>
  <si>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</si>
  <si>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</si>
  <si>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</si>
  <si>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</si>
  <si>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</si>
  <si>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</si>
  <si>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</si>
  <si>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</si>
  <si>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</si>
  <si>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</si>
  <si>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</si>
  <si>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</si>
  <si>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</si>
  <si>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</si>
  <si>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</si>
  <si>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</si>
  <si>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</si>
  <si>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</si>
  <si>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</si>
  <si>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</si>
  <si>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</si>
  <si>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</si>
  <si>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</si>
  <si>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</si>
  <si>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</si>
  <si>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</si>
  <si>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</si>
  <si>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</si>
  <si>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</si>
  <si>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</si>
  <si>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</si>
  <si>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</si>
  <si>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</si>
  <si>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</si>
  <si>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</si>
  <si>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</si>
  <si>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</si>
  <si>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</si>
  <si>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</si>
  <si>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</si>
  <si>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</si>
  <si>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</si>
  <si>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</si>
  <si>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</si>
  <si>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</si>
  <si>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</si>
  <si>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</si>
  <si>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</si>
  <si>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</si>
  <si>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</si>
  <si>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</si>
  <si>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</si>
  <si>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</si>
  <si>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</si>
  <si>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</si>
  <si>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</si>
  <si>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</si>
  <si>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</si>
  <si>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</si>
  <si>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</si>
  <si>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</si>
  <si>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</si>
  <si>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</si>
  <si>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</si>
  <si>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</si>
  <si>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</si>
  <si>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</si>
  <si>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</si>
  <si>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</si>
  <si>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</si>
  <si>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</si>
  <si>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</si>
  <si>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</si>
  <si>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</si>
  <si>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</si>
  <si>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</si>
  <si>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</si>
  <si>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</si>
  <si>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</si>
  <si>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</si>
  <si>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</si>
  <si>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</si>
  <si>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</si>
  <si>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</si>
  <si>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</si>
  <si>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</si>
  <si>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</si>
  <si>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</si>
  <si>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</si>
  <si>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</si>
  <si>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</si>
  <si>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</si>
  <si>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</si>
  <si>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</si>
  <si>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</si>
  <si>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</si>
  <si>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</si>
  <si>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</si>
  <si>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</si>
  <si>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</si>
  <si>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</si>
  <si>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</si>
  <si>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</si>
  <si>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</si>
  <si>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</si>
  <si>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</si>
  <si>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</si>
  <si>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</si>
  <si>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</si>
  <si>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</si>
  <si>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</si>
  <si>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</si>
  <si>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</si>
  <si>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</si>
  <si>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</si>
  <si>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</si>
  <si>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</si>
  <si>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</si>
  <si>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</si>
  <si>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</si>
  <si>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</si>
  <si>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</si>
  <si>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</si>
  <si>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</si>
  <si>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</si>
  <si>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</si>
  <si>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</si>
  <si>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</si>
  <si>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</si>
  <si>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</si>
  <si>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</si>
  <si>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</si>
  <si>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</si>
  <si>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</si>
  <si>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</si>
  <si>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</si>
  <si>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</si>
  <si>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</si>
  <si>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</si>
  <si>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</si>
  <si>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</si>
  <si>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</si>
  <si>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</si>
  <si>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</si>
  <si>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</si>
  <si>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</si>
  <si>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</si>
  <si>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</si>
  <si>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</si>
  <si>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</si>
  <si>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</si>
  <si>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</si>
  <si>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</si>
  <si>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</si>
  <si>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</si>
  <si>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</si>
  <si>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</si>
  <si>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</si>
  <si>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</si>
  <si>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</si>
  <si>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</si>
  <si>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</si>
  <si>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</si>
  <si>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</si>
  <si>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</si>
  <si>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</si>
  <si>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</si>
  <si>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</si>
  <si>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</si>
  <si>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</si>
  <si>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</si>
  <si>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</si>
  <si>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</si>
  <si>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</si>
  <si>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</si>
  <si>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</si>
  <si>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</si>
  <si>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</si>
  <si>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</si>
  <si>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</si>
  <si>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</si>
  <si>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</si>
  <si>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</si>
  <si>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</si>
  <si>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</si>
  <si>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</si>
  <si>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</si>
  <si>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</si>
  <si>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</si>
  <si>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</si>
  <si>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</si>
  <si>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</si>
  <si>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</si>
  <si>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</si>
  <si>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</si>
  <si>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</si>
  <si>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</si>
  <si>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</si>
  <si>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</si>
  <si>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</si>
  <si>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</si>
  <si>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</si>
  <si>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</si>
  <si>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</si>
  <si>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</si>
  <si>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</si>
  <si>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</si>
  <si>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</si>
  <si>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</si>
  <si>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</si>
  <si>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</si>
  <si>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</si>
  <si>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</si>
  <si>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</si>
  <si>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</si>
  <si>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</si>
  <si>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</si>
  <si>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</si>
  <si>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</si>
  <si>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</si>
  <si>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</si>
  <si>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</si>
  <si>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</si>
  <si>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</si>
  <si>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</si>
  <si>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</si>
  <si>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</si>
  <si>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</si>
  <si>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</si>
  <si>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</si>
  <si>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</si>
  <si>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</si>
  <si>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</si>
  <si>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</si>
  <si>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</si>
  <si>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</si>
  <si>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</si>
  <si>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</si>
  <si>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</si>
  <si>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</si>
  <si>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</si>
  <si>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</si>
  <si>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</si>
  <si>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</si>
  <si>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</si>
  <si>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</si>
  <si>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</si>
  <si>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</si>
  <si>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</si>
  <si>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</si>
  <si>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</si>
  <si>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</si>
  <si>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</si>
  <si>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</si>
  <si>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</si>
  <si>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</si>
  <si>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</si>
  <si>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</si>
  <si>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</si>
  <si>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</si>
  <si>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</si>
  <si>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</si>
  <si>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</si>
  <si>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</si>
  <si>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</si>
  <si>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</si>
  <si>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</si>
  <si>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</si>
  <si>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</si>
  <si>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</si>
  <si>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</si>
  <si>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</si>
  <si>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</si>
  <si>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</si>
  <si>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</si>
  <si>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</si>
  <si>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</si>
  <si>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</si>
  <si>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</si>
  <si>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</si>
  <si>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</si>
  <si>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</si>
  <si>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</si>
  <si>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</si>
  <si>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</si>
  <si>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</si>
  <si>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</si>
  <si>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</si>
  <si>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</si>
  <si>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</si>
  <si>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</si>
  <si>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</si>
  <si>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</si>
  <si>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</si>
  <si>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</si>
  <si>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</si>
  <si>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</si>
  <si>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</si>
  <si>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</si>
  <si>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</si>
  <si>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</si>
  <si>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</si>
  <si>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</si>
  <si>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</si>
  <si>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</si>
  <si>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</si>
  <si>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</si>
  <si>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</si>
  <si>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</si>
  <si>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</si>
  <si>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</si>
  <si>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</si>
  <si>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</si>
  <si>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</si>
  <si>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</si>
  <si>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</si>
  <si>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</si>
  <si>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</si>
  <si>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</si>
  <si>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</si>
  <si>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</si>
  <si>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</si>
  <si>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</si>
  <si>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</si>
  <si>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</si>
  <si>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</si>
  <si>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</si>
  <si>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</si>
  <si>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</si>
  <si>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</si>
  <si>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</si>
  <si>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</si>
  <si>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</si>
  <si>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</si>
  <si>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</si>
  <si>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</si>
  <si>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</si>
  <si>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</si>
  <si>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</si>
  <si>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</si>
  <si>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</si>
  <si>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</si>
  <si>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</si>
  <si>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</si>
  <si>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</si>
  <si>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</si>
  <si>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</si>
  <si>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</si>
  <si>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</si>
  <si>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</si>
  <si>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</si>
  <si>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</si>
  <si>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</si>
  <si>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</si>
  <si>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</si>
  <si>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</si>
  <si>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</si>
  <si>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</si>
  <si>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</si>
  <si>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</si>
  <si>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</si>
  <si>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</si>
  <si>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</si>
  <si>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</si>
  <si>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</si>
  <si>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</si>
  <si>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</si>
  <si>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</si>
  <si>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</si>
  <si>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</si>
  <si>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</si>
  <si>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</si>
  <si>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</si>
  <si>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</si>
  <si>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</si>
  <si>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</si>
  <si>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</si>
  <si>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</si>
  <si>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</si>
  <si>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</si>
  <si>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</si>
  <si>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</si>
  <si>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</si>
  <si>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</si>
  <si>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</si>
  <si>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</si>
  <si>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</si>
  <si>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</si>
  <si>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</si>
  <si>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</si>
  <si>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</si>
  <si>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</si>
  <si>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</si>
  <si>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</si>
  <si>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</si>
  <si>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</si>
  <si>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</si>
  <si>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</si>
  <si>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</si>
  <si>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</si>
  <si>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</si>
  <si>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</si>
  <si>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</si>
  <si>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</si>
  <si>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</si>
  <si>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</si>
  <si>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</si>
  <si>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</si>
  <si>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</si>
  <si>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</si>
  <si>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</si>
  <si>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</si>
  <si>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</si>
  <si>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</si>
  <si>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</si>
  <si>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</si>
  <si>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</si>
  <si>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</si>
  <si>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</si>
  <si>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</si>
  <si>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</si>
  <si>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</si>
  <si>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</si>
  <si>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</si>
  <si>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</si>
  <si>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</si>
  <si>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</si>
  <si>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</si>
  <si>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</si>
  <si>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</si>
  <si>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</si>
  <si>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</si>
  <si>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</si>
  <si>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</si>
  <si>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</si>
  <si>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</si>
  <si>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</si>
  <si>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</si>
  <si>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</si>
  <si>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</si>
  <si>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</si>
  <si>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</si>
  <si>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</si>
  <si>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</si>
  <si>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</si>
  <si>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</si>
  <si>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</si>
  <si>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</si>
  <si>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</si>
  <si>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</si>
  <si>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</si>
  <si>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</si>
  <si>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</si>
  <si>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</si>
  <si>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</si>
  <si>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</si>
  <si>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</si>
  <si>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</si>
  <si>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</si>
  <si>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</si>
  <si>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</si>
  <si>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</si>
  <si>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</si>
  <si>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</si>
  <si>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</si>
  <si>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</si>
  <si>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</si>
  <si>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</si>
  <si>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</si>
  <si>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</si>
  <si>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</si>
  <si>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</si>
  <si>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</si>
  <si>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</si>
  <si>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</si>
  <si>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</si>
  <si>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</si>
  <si>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</si>
  <si>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</si>
  <si>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</si>
  <si>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</si>
  <si>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</si>
  <si>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</si>
  <si>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</si>
  <si>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</si>
  <si>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</si>
  <si>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</si>
  <si>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</si>
  <si>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</si>
  <si>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</si>
  <si>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</si>
  <si>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</si>
  <si>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</si>
  <si>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</si>
  <si>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</si>
  <si>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</si>
  <si>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</si>
  <si>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</si>
  <si>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</si>
  <si>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</si>
  <si>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</si>
  <si>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</si>
  <si>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</si>
  <si>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</si>
  <si>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</si>
  <si>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</si>
  <si>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</si>
  <si>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</si>
  <si>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</si>
  <si>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</si>
  <si>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</si>
  <si>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</si>
  <si>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</si>
  <si>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</si>
  <si>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</si>
  <si>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</si>
  <si>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</si>
  <si>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</si>
  <si>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</si>
  <si>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</si>
  <si>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</si>
  <si>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</si>
  <si>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</si>
  <si>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</si>
  <si>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</si>
  <si>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</si>
  <si>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</si>
  <si>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</si>
  <si>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</si>
  <si>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</si>
  <si>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</si>
  <si>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</si>
  <si>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</si>
  <si>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</si>
  <si>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</si>
  <si>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</si>
  <si>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</si>
  <si>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</si>
  <si>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</si>
  <si>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</si>
  <si>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</si>
  <si>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</si>
  <si>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</si>
  <si>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</si>
  <si>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</si>
  <si>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</si>
  <si>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</si>
  <si>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</si>
  <si>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</si>
  <si>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</si>
  <si>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</si>
  <si>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</si>
  <si>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</si>
  <si>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</si>
  <si>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</si>
  <si>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</si>
  <si>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</si>
  <si>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</si>
  <si>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</si>
  <si>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</si>
  <si>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</si>
  <si>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</si>
  <si>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</si>
  <si>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</si>
  <si>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</si>
  <si>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</si>
  <si>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</si>
  <si>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</si>
  <si>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</si>
  <si>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</si>
  <si>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</si>
  <si>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</si>
  <si>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</si>
  <si>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</si>
  <si>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</si>
  <si>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</si>
  <si>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</si>
  <si>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</si>
  <si>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</si>
  <si>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</si>
  <si>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</si>
  <si>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</si>
  <si>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</si>
  <si>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</si>
  <si>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</si>
  <si>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</si>
  <si>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</si>
  <si>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</si>
  <si>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</si>
  <si>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</si>
  <si>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</si>
  <si>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</si>
  <si>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</si>
  <si>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</si>
  <si>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</si>
  <si>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</si>
  <si>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</si>
  <si>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</si>
  <si>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</si>
  <si>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</si>
  <si>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</si>
  <si>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</si>
  <si>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</si>
  <si>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</si>
  <si>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</si>
  <si>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</si>
  <si>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</si>
  <si>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</si>
  <si>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</si>
  <si>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</si>
  <si>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</si>
  <si>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</si>
  <si>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</si>
  <si>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</si>
  <si>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</si>
  <si>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</si>
  <si>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</si>
  <si>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</si>
  <si>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</si>
  <si>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</si>
  <si>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</si>
  <si>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</si>
  <si>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</si>
  <si>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</si>
  <si>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</si>
  <si>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</si>
  <si>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</si>
  <si>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</si>
  <si>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</si>
  <si>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</si>
  <si>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</si>
  <si>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</si>
  <si>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</si>
  <si>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</si>
  <si>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</si>
  <si>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</si>
  <si>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</si>
  <si>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</si>
  <si>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</si>
  <si>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</si>
  <si>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</si>
  <si>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</si>
  <si>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</si>
  <si>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</si>
  <si>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</si>
  <si>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</si>
  <si>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</si>
  <si>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</si>
  <si>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</si>
  <si>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</si>
  <si>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</si>
  <si>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</si>
  <si>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</si>
  <si>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</si>
  <si>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</si>
  <si>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</si>
  <si>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</si>
  <si>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</si>
  <si>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</si>
  <si>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</si>
  <si>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</si>
  <si>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</si>
  <si>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</si>
  <si>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</si>
  <si>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</si>
  <si>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</si>
  <si>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</si>
  <si>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</si>
  <si>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</si>
  <si>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</si>
  <si>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</si>
  <si>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</si>
  <si>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</si>
  <si>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</si>
  <si>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</si>
  <si>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</si>
  <si>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</si>
  <si>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</si>
  <si>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</si>
  <si>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</si>
  <si>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</si>
  <si>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</si>
  <si>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</si>
  <si>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</si>
  <si>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</si>
  <si>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</si>
  <si>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</si>
  <si>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</si>
  <si>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</si>
  <si>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</si>
  <si>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</si>
  <si>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</si>
  <si>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</si>
  <si>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</si>
  <si>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</si>
  <si>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</si>
  <si>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</si>
  <si>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</si>
  <si>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</si>
  <si>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</si>
  <si>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</si>
  <si>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</si>
  <si>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</si>
  <si>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</si>
  <si>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</si>
  <si>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</si>
  <si>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</si>
  <si>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</si>
  <si>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</si>
  <si>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</si>
  <si>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</si>
  <si>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</si>
  <si>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</si>
  <si>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</si>
  <si>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</si>
  <si>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</si>
  <si>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</si>
  <si>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</si>
  <si>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</si>
  <si>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</si>
  <si>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</si>
  <si>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</si>
  <si>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</si>
  <si>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</si>
  <si>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</si>
  <si>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</si>
  <si>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</si>
  <si>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</si>
  <si>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</si>
  <si>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</si>
  <si>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</si>
  <si>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</si>
  <si>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</si>
  <si>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</si>
  <si>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</si>
  <si>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</si>
  <si>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</si>
  <si>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</si>
  <si>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</si>
  <si>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</si>
  <si>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</si>
  <si>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</si>
  <si>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</si>
  <si>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</si>
  <si>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</si>
  <si>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</si>
  <si>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</si>
  <si>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</si>
  <si>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</si>
  <si>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</si>
  <si>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</si>
  <si>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</si>
  <si>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</si>
  <si>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</si>
  <si>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</si>
  <si>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</si>
  <si>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</si>
  <si>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</si>
  <si>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</si>
  <si>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</si>
  <si>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</si>
  <si>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</si>
  <si>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</si>
  <si>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</si>
  <si>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</si>
  <si>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</si>
  <si>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</si>
  <si>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</si>
  <si>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</si>
  <si>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</si>
  <si>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</si>
  <si>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</si>
  <si>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</si>
  <si>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</si>
  <si>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</si>
  <si>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</si>
  <si>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</si>
  <si>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</si>
  <si>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</si>
  <si>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</si>
  <si>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</si>
  <si>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</si>
  <si>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</si>
  <si>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</si>
  <si>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</si>
  <si>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</si>
  <si>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</si>
  <si>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</si>
  <si>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</si>
  <si>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</si>
  <si>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</si>
  <si>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</si>
  <si>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</si>
  <si>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</si>
  <si>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</si>
  <si>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</si>
  <si>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</si>
  <si>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</si>
  <si>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</si>
  <si>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</si>
  <si>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</si>
  <si>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</si>
  <si>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</si>
  <si>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</si>
  <si>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</si>
  <si>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</si>
  <si>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</si>
  <si>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</si>
  <si>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</si>
  <si>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</si>
  <si>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</si>
  <si>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</si>
  <si>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</si>
  <si>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</si>
  <si>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</si>
  <si>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</si>
  <si>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</si>
  <si>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</si>
  <si>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</si>
  <si>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</si>
  <si>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</si>
  <si>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</si>
  <si>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</si>
  <si>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</si>
  <si>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</si>
  <si>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</si>
  <si>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</si>
  <si>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</si>
  <si>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</si>
  <si>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</si>
  <si>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</si>
  <si>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</si>
  <si>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</si>
  <si>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</si>
  <si>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</si>
  <si>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</si>
  <si>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</si>
  <si>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</si>
  <si>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</si>
  <si>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</si>
  <si>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</si>
  <si>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</si>
  <si>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</si>
  <si>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</si>
  <si>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</si>
  <si>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</si>
  <si>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</si>
  <si>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</si>
  <si>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</si>
  <si>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</si>
  <si>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</si>
  <si>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</si>
  <si>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</si>
  <si>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</si>
  <si>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</si>
  <si>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</si>
  <si>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</si>
  <si>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</si>
  <si>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</si>
  <si>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</si>
  <si>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</si>
  <si>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</si>
  <si>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</si>
  <si>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</si>
  <si>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</si>
  <si>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</si>
  <si>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</si>
  <si>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</si>
  <si>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</si>
  <si>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</si>
  <si>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</si>
  <si>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</si>
  <si>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</si>
  <si>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</si>
  <si>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</si>
  <si>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</si>
  <si>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</si>
  <si>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</si>
  <si>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</si>
  <si>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</si>
  <si>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</si>
  <si>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</si>
  <si>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</si>
  <si>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</si>
  <si>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</si>
  <si>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</si>
  <si>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</si>
  <si>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</si>
  <si>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</si>
  <si>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</si>
  <si>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</si>
  <si>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</si>
  <si>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</si>
  <si>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</si>
  <si>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</si>
  <si>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</si>
  <si>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</si>
  <si>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</si>
  <si>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</si>
  <si>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</si>
  <si>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</si>
  <si>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</si>
  <si>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</si>
  <si>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</si>
  <si>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</si>
  <si>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</si>
  <si>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</si>
  <si>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</si>
  <si>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</si>
  <si>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</si>
  <si>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</si>
  <si>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</si>
  <si>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</si>
  <si>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</si>
  <si>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</si>
  <si>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</si>
  <si>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</si>
  <si>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</si>
  <si>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</si>
  <si>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</si>
  <si>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</si>
  <si>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</si>
  <si>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</si>
  <si>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</si>
  <si>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</si>
  <si>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</si>
  <si>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</si>
  <si>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</si>
  <si>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</si>
  <si>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</si>
  <si>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</si>
  <si>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</si>
  <si>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</si>
  <si>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</si>
  <si>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</si>
  <si>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</si>
  <si>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</si>
  <si>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</si>
  <si>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</si>
  <si>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</si>
  <si>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</si>
  <si>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</si>
  <si>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</si>
  <si>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</si>
  <si>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</si>
  <si>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</si>
  <si>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</si>
  <si>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</si>
  <si>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</si>
  <si>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</si>
  <si>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</si>
  <si>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</si>
  <si>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</si>
  <si>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</si>
  <si>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</si>
  <si>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</si>
  <si>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</si>
  <si>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</si>
  <si>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</si>
  <si>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</si>
  <si>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</si>
  <si>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</si>
  <si>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</si>
  <si>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</si>
  <si>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</si>
  <si>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</si>
  <si>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</si>
  <si>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</si>
  <si>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</si>
  <si>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</si>
  <si>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</si>
  <si>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</si>
  <si>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</si>
  <si>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</si>
  <si>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</si>
  <si>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</si>
  <si>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</si>
  <si>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</si>
  <si>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</si>
  <si>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</si>
  <si>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</si>
  <si>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</si>
  <si>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</si>
  <si>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</si>
  <si>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</si>
  <si>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</si>
  <si>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</si>
  <si>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</si>
  <si>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</si>
  <si>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</si>
  <si>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</si>
  <si>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</si>
  <si>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</si>
  <si>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</si>
  <si>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</si>
  <si>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</si>
  <si>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</si>
  <si>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</si>
  <si>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</si>
  <si>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</si>
  <si>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</si>
  <si>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</si>
  <si>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</si>
  <si>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</si>
  <si>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</si>
  <si>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</si>
  <si>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</si>
  <si>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</si>
  <si>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</si>
  <si>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</si>
  <si>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</si>
  <si>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</si>
  <si>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</si>
  <si>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</si>
  <si>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</si>
  <si>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</si>
  <si>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</si>
  <si>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</si>
  <si>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</si>
  <si>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</si>
  <si>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</si>
  <si>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</si>
  <si>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</si>
  <si>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</si>
  <si>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</si>
  <si>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</si>
  <si>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</si>
  <si>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</si>
  <si>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</si>
  <si>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</si>
  <si>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</si>
  <si>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</si>
  <si>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</si>
  <si>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</si>
  <si>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</si>
  <si>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</si>
  <si>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</si>
  <si>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</si>
  <si>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</si>
  <si>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</si>
  <si>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</si>
  <si>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</si>
  <si>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</si>
  <si>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</si>
  <si>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</si>
  <si>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</si>
  <si>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</si>
  <si>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</si>
  <si>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</si>
  <si>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</si>
  <si>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</si>
  <si>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</si>
  <si>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</si>
  <si>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</si>
  <si>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</si>
  <si>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</si>
  <si>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</si>
  <si>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</si>
  <si>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</si>
  <si>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</si>
  <si>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</si>
  <si>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</si>
  <si>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</si>
  <si>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</si>
  <si>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</si>
  <si>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</si>
  <si>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</si>
  <si>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</si>
  <si>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</si>
  <si>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</si>
  <si>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</si>
  <si>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</si>
  <si>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</si>
  <si>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</si>
  <si>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</si>
  <si>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</si>
  <si>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</si>
  <si>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</si>
  <si>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</si>
  <si>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</si>
  <si>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</si>
  <si>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</si>
  <si>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</si>
  <si>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</si>
  <si>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</si>
  <si>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</si>
  <si>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</si>
  <si>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</si>
  <si>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</si>
  <si>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</si>
  <si>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</si>
  <si>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</si>
  <si>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</si>
  <si>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</si>
  <si>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</si>
  <si>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</si>
  <si>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</si>
  <si>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</si>
  <si>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</si>
  <si>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</si>
  <si>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</si>
  <si>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</si>
  <si>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</si>
  <si>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</si>
  <si>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</si>
  <si>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</si>
  <si>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</si>
  <si>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</si>
  <si>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</si>
  <si>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</si>
  <si>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</si>
  <si>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</si>
  <si>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</si>
  <si>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</si>
  <si>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</si>
  <si>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</si>
  <si>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</si>
  <si>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</si>
  <si>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</si>
  <si>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</si>
  <si>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</si>
  <si>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</si>
  <si>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</si>
  <si>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</si>
  <si>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</si>
  <si>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</si>
  <si>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</si>
  <si>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</si>
  <si>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</si>
  <si>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</si>
  <si>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</si>
  <si>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</si>
  <si>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</si>
  <si>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</si>
  <si>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</si>
  <si>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</si>
  <si>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</si>
  <si>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</si>
  <si>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</si>
  <si>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</si>
  <si>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</si>
  <si>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</si>
  <si>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</si>
  <si>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</si>
  <si>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</si>
  <si>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</si>
  <si>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</si>
  <si>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</si>
  <si>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</si>
  <si>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</si>
  <si>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</si>
  <si>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</si>
  <si>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</si>
  <si>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</si>
  <si>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</si>
  <si>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</si>
  <si>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</si>
  <si>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</si>
  <si>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</si>
  <si>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</si>
  <si>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</si>
  <si>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</si>
  <si>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</si>
  <si>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</si>
  <si>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</si>
  <si>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</si>
  <si>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</si>
  <si>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</si>
  <si>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</si>
  <si>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</si>
  <si>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</si>
  <si>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</si>
  <si>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</si>
  <si>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</si>
  <si>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</si>
  <si>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</si>
  <si>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</si>
  <si>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</si>
  <si>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</si>
  <si>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</si>
  <si>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</si>
  <si>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</si>
  <si>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</si>
  <si>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</si>
  <si>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</si>
  <si>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</si>
  <si>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</si>
  <si>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</si>
  <si>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</si>
  <si>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</si>
  <si>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</si>
  <si>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</si>
  <si>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</si>
  <si>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</si>
  <si>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</si>
  <si>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</si>
  <si>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</si>
  <si>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</si>
  <si>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</si>
  <si>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</si>
  <si>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</si>
  <si>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</si>
  <si>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</si>
  <si>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</si>
  <si>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</si>
  <si>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</si>
  <si>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</si>
  <si>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</si>
  <si>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</si>
  <si>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</si>
  <si>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</si>
  <si>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</si>
  <si>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</si>
  <si>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</si>
  <si>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</si>
  <si>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</si>
  <si>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</si>
  <si>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</si>
  <si>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</si>
  <si>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</si>
  <si>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</si>
  <si>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</si>
  <si>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</si>
  <si>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</si>
  <si>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</si>
  <si>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</si>
  <si>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</si>
  <si>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</si>
  <si>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</si>
  <si>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</si>
  <si>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</si>
  <si>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</si>
  <si>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</si>
  <si>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</si>
  <si>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</si>
  <si>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</si>
  <si>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</si>
  <si>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</si>
  <si>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</si>
  <si>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</si>
  <si>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</si>
  <si>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</si>
  <si>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</si>
  <si>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</si>
  <si>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</si>
  <si>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</si>
  <si>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</si>
  <si>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</si>
  <si>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</si>
  <si>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</si>
  <si>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</si>
  <si>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</si>
  <si>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</si>
  <si>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</si>
  <si>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</si>
  <si>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</si>
  <si>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</si>
  <si>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</si>
  <si>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</si>
  <si>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</si>
  <si>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</si>
  <si>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</si>
  <si>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</si>
  <si>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</si>
  <si>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</si>
  <si>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</si>
  <si>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</si>
  <si>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</si>
  <si>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</si>
  <si>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</si>
  <si>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</si>
  <si>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</si>
  <si>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</si>
  <si>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</si>
  <si>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</si>
  <si>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</si>
  <si>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</si>
  <si>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</si>
  <si>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</si>
  <si>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</si>
  <si>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</si>
  <si>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</si>
  <si>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</si>
  <si>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</si>
  <si>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</si>
  <si>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</si>
  <si>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</si>
  <si>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</si>
  <si>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</si>
  <si>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</si>
  <si>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</si>
  <si>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</si>
  <si>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</si>
  <si>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</si>
  <si>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</si>
  <si>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</si>
  <si>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</si>
  <si>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</si>
  <si>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</si>
  <si>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</si>
  <si>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</si>
  <si>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</si>
  <si>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</si>
  <si>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</si>
  <si>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</si>
  <si>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</si>
  <si>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</si>
  <si>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</si>
  <si>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</si>
  <si>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</si>
  <si>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</si>
  <si>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</si>
  <si>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</si>
  <si>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</si>
  <si>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</si>
  <si>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</si>
  <si>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</si>
  <si>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</si>
  <si>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</si>
  <si>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</si>
  <si>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</si>
  <si>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</si>
  <si>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</si>
  <si>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</si>
  <si>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</si>
  <si>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</si>
  <si>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</si>
  <si>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</si>
  <si>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</si>
  <si>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</si>
  <si>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</si>
  <si>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</si>
  <si>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</si>
  <si>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</si>
  <si>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</si>
  <si>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</si>
  <si>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</si>
  <si>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</si>
  <si>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</si>
  <si>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</si>
  <si>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</si>
  <si>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</si>
  <si>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</si>
  <si>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</si>
  <si>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</si>
  <si>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</si>
  <si>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</si>
  <si>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</si>
  <si>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</si>
  <si>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</si>
  <si>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</si>
  <si>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</si>
  <si>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</si>
  <si>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</si>
  <si>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</si>
  <si>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</si>
  <si>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</si>
  <si>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</si>
  <si>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</si>
  <si>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</si>
  <si>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</si>
  <si>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</si>
  <si>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</si>
  <si>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</si>
  <si>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</si>
  <si>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</si>
  <si>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</si>
  <si>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</si>
  <si>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</si>
  <si>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</si>
  <si>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</si>
  <si>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</si>
  <si>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</si>
  <si>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</si>
  <si>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</si>
  <si>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</si>
  <si>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</si>
  <si>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</si>
  <si>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</si>
  <si>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</si>
  <si>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</si>
  <si>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</si>
  <si>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</si>
  <si>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</si>
  <si>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</si>
  <si>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</si>
  <si>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</si>
  <si>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</si>
  <si>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</si>
  <si>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</si>
  <si>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</si>
  <si>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</si>
  <si>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</si>
  <si>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</si>
  <si>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</si>
  <si>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</si>
  <si>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</si>
  <si>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</si>
  <si>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</si>
  <si>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</si>
  <si>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</si>
  <si>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</si>
  <si>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</si>
  <si>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</si>
  <si>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</si>
  <si>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</si>
  <si>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</si>
  <si>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</si>
  <si>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</si>
  <si>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</si>
  <si>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</si>
  <si>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</si>
  <si>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</si>
  <si>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</si>
  <si>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</si>
  <si>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</si>
  <si>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</si>
  <si>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</si>
  <si>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</si>
  <si>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</si>
  <si>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</si>
  <si>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</si>
  <si>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</si>
  <si>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</si>
  <si>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</si>
  <si>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</si>
  <si>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</si>
  <si>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</si>
  <si>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</si>
  <si>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</si>
  <si>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</si>
  <si>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</si>
  <si>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</si>
  <si>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</si>
  <si>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</si>
  <si>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</si>
  <si>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</si>
  <si>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</si>
  <si>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</si>
  <si>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</si>
  <si>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</si>
  <si>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</si>
  <si>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</si>
  <si>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</si>
  <si>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</si>
  <si>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</si>
  <si>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</si>
  <si>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</si>
  <si>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</si>
  <si>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</si>
  <si>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</si>
  <si>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</si>
  <si>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</si>
  <si>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</si>
  <si>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</si>
  <si>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</si>
  <si>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</si>
  <si>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</si>
  <si>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</si>
  <si>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</si>
  <si>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</si>
  <si>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</si>
  <si>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</si>
  <si>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</si>
  <si>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</si>
  <si>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</si>
  <si>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</si>
  <si>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</si>
  <si>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</si>
  <si>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</si>
  <si>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</si>
  <si>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</si>
  <si>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</si>
  <si>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</si>
  <si>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</si>
  <si>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</si>
  <si>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</si>
  <si>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</si>
  <si>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</si>
  <si>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</si>
  <si>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</si>
  <si>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</si>
  <si>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</si>
  <si>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</si>
  <si>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</si>
  <si>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</si>
  <si>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</si>
  <si>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</si>
  <si>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</si>
  <si>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</si>
  <si>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</si>
  <si>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</si>
  <si>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</si>
  <si>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</si>
  <si>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</si>
  <si>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</si>
  <si>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</si>
  <si>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</si>
  <si>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</si>
  <si>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</si>
  <si>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</si>
  <si>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</si>
  <si>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</si>
  <si>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</si>
  <si>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</si>
  <si>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</si>
  <si>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</si>
  <si>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</si>
  <si>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</si>
  <si>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</si>
  <si>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</si>
  <si>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</si>
  <si>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</si>
  <si>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</si>
  <si>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</si>
  <si>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</si>
  <si>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</si>
  <si>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</si>
  <si>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</si>
  <si>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</si>
  <si>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</si>
  <si>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</si>
  <si>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</si>
  <si>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</si>
  <si>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</si>
  <si>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</si>
  <si>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</si>
  <si>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</si>
  <si>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</si>
  <si>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</si>
  <si>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</si>
  <si>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</si>
  <si>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</si>
  <si>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</si>
  <si>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</si>
  <si>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</si>
  <si>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</si>
  <si>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</si>
  <si>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</si>
  <si>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</si>
  <si>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</si>
  <si>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</si>
  <si>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</si>
  <si>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</si>
  <si>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</si>
  <si>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</si>
  <si>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</si>
  <si>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</si>
  <si>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</si>
  <si>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</si>
  <si>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</si>
  <si>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</si>
  <si>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</si>
  <si>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</si>
  <si>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</si>
  <si>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</si>
  <si>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</si>
  <si>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</si>
  <si>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</si>
  <si>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</si>
  <si>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</si>
  <si>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</si>
  <si>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</si>
  <si>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</si>
  <si>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</si>
  <si>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</si>
  <si>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</si>
  <si>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</si>
  <si>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</si>
  <si>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</si>
  <si>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</si>
  <si>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</si>
  <si>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</si>
  <si>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</si>
  <si>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</si>
  <si>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</si>
  <si>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</si>
  <si>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</si>
  <si>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</si>
  <si>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</si>
  <si>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</si>
  <si>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</si>
  <si>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</si>
  <si>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</si>
  <si>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</si>
  <si>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</si>
  <si>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</si>
  <si>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</si>
  <si>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</si>
  <si>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</si>
  <si>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</si>
  <si>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</si>
  <si>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</si>
  <si>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</si>
  <si>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</si>
  <si>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</si>
  <si>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</si>
  <si>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</si>
  <si>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</si>
  <si>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</si>
  <si>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</si>
  <si>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</si>
  <si>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</si>
  <si>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</si>
  <si>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</si>
  <si>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</si>
  <si>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</si>
  <si>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</si>
  <si>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</si>
  <si>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</si>
  <si>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</si>
  <si>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</si>
  <si>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</si>
  <si>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</si>
  <si>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</si>
  <si>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</si>
  <si>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</si>
  <si>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</si>
  <si>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</si>
  <si>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</si>
  <si>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</si>
  <si>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</si>
  <si>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</si>
  <si>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</si>
  <si>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</si>
  <si>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</si>
  <si>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</si>
  <si>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</si>
  <si>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</si>
  <si>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</si>
  <si>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</si>
  <si>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</si>
  <si>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</si>
  <si>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</si>
  <si>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</si>
  <si>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</si>
  <si>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</si>
  <si>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</si>
  <si>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</si>
  <si>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</si>
  <si>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</si>
  <si>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</si>
  <si>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</si>
  <si>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</si>
  <si>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</si>
  <si>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</si>
  <si>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</si>
  <si>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</si>
  <si>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</si>
  <si>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</si>
  <si>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</si>
  <si>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</si>
  <si>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</si>
  <si>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</si>
  <si>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</si>
  <si>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</si>
  <si>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</si>
  <si>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</si>
  <si>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</si>
  <si>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</si>
  <si>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</si>
  <si>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</si>
  <si>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</si>
  <si>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</si>
  <si>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</si>
  <si>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</si>
  <si>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</si>
  <si>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</si>
  <si>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</si>
  <si>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</si>
  <si>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</si>
  <si>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</si>
  <si>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</si>
  <si>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</si>
  <si>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</si>
  <si>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</si>
  <si>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</si>
  <si>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</si>
  <si>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</si>
  <si>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</si>
  <si>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</si>
  <si>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</si>
  <si>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</si>
  <si>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</si>
  <si>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</si>
  <si>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</si>
  <si>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</si>
  <si>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</si>
  <si>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</si>
  <si>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</si>
  <si>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</si>
  <si>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</si>
  <si>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</si>
  <si>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</si>
  <si>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</si>
  <si>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</si>
  <si>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</si>
  <si>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</si>
  <si>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</si>
  <si>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</si>
  <si>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</si>
  <si>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</si>
  <si>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</si>
  <si>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</si>
  <si>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</si>
  <si>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</si>
  <si>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</si>
  <si>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</si>
  <si>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</si>
  <si>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</si>
  <si>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</si>
  <si>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</si>
  <si>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</si>
  <si>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</si>
  <si>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</si>
  <si>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</si>
  <si>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</si>
  <si>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</si>
  <si>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</si>
  <si>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</si>
  <si>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</si>
  <si>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</si>
  <si>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</si>
  <si>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</si>
  <si>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</si>
  <si>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</si>
  <si>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</si>
  <si>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</si>
  <si>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</si>
  <si>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</si>
  <si>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</si>
  <si>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</si>
  <si>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</si>
  <si>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</si>
  <si>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</si>
  <si>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</si>
  <si>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</si>
  <si>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</si>
  <si>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</si>
  <si>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</si>
  <si>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</si>
  <si>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</si>
  <si>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</si>
  <si>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</si>
  <si>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</si>
  <si>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</si>
  <si>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</si>
  <si>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</si>
  <si>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</si>
  <si>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</si>
  <si>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</si>
  <si>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</si>
  <si>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</si>
  <si>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</si>
  <si>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</si>
  <si>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</si>
  <si>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</si>
  <si>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</si>
  <si>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</si>
  <si>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</si>
  <si>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</si>
  <si>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</si>
  <si>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</si>
  <si>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</si>
  <si>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</si>
  <si>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</si>
  <si>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</si>
  <si>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</si>
  <si>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</si>
  <si>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</si>
  <si>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</si>
  <si>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</si>
  <si>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</si>
  <si>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</si>
  <si>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</si>
  <si>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</si>
  <si>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</si>
  <si>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</si>
  <si>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</si>
  <si>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</si>
  <si>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</si>
  <si>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</si>
  <si>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</si>
  <si>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</si>
  <si>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</si>
  <si>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</si>
  <si>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</si>
  <si>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</si>
  <si>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</si>
  <si>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</si>
  <si>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</si>
  <si>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</si>
  <si>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</si>
  <si>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</si>
  <si>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</si>
  <si>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</si>
  <si>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</si>
  <si>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</si>
  <si>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</si>
  <si>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</si>
  <si>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</si>
  <si>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</si>
  <si>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</si>
  <si>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</si>
  <si>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</si>
  <si>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</si>
  <si>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</si>
  <si>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</si>
  <si>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</si>
  <si>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</si>
  <si>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</si>
  <si>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</si>
  <si>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</si>
  <si>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</si>
  <si>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</si>
  <si>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</si>
  <si>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</si>
  <si>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</si>
  <si>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</si>
  <si>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</si>
  <si>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</si>
  <si>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</si>
  <si>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</si>
  <si>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</si>
  <si>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</si>
  <si>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</si>
  <si>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</si>
  <si>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</si>
  <si>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</si>
  <si>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</si>
  <si>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</si>
  <si>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</si>
  <si>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</si>
  <si>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</si>
  <si>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</si>
  <si>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</si>
  <si>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</si>
  <si>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</si>
  <si>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</si>
  <si>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</si>
  <si>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</si>
  <si>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</si>
  <si>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</si>
  <si>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</si>
  <si>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</si>
  <si>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</si>
  <si>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</si>
  <si>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</si>
  <si>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</si>
  <si>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</si>
  <si>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</si>
  <si>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</si>
  <si>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</si>
  <si>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</si>
  <si>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</si>
  <si>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</si>
  <si>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</si>
  <si>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</si>
  <si>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</si>
  <si>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</si>
  <si>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</si>
  <si>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</si>
  <si>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</si>
  <si>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</si>
  <si>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</si>
  <si>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</si>
  <si>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</si>
  <si>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</si>
  <si>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</si>
  <si>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</si>
  <si>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</si>
  <si>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</si>
  <si>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</si>
  <si>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</si>
  <si>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</si>
  <si>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</si>
  <si>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</si>
  <si>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</si>
  <si>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</si>
  <si>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</si>
  <si>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</si>
  <si>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</si>
  <si>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</si>
  <si>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</si>
  <si>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</si>
  <si>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</si>
  <si>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</si>
  <si>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</si>
  <si>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</si>
  <si>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</si>
  <si>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</si>
  <si>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</si>
  <si>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</si>
  <si>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</si>
  <si>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</si>
  <si>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</si>
  <si>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</si>
  <si>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</si>
  <si>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</si>
  <si>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</si>
  <si>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</si>
  <si>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</si>
  <si>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</si>
  <si>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</si>
  <si>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</si>
  <si>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</si>
  <si>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</si>
  <si>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</si>
  <si>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</si>
  <si>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</si>
  <si>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</si>
  <si>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</si>
  <si>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</si>
  <si>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</si>
  <si>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</si>
  <si>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</si>
  <si>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</si>
  <si>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</si>
  <si>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</si>
  <si>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</si>
  <si>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</si>
  <si>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</si>
  <si>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</si>
  <si>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</si>
  <si>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</si>
  <si>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</si>
  <si>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</si>
  <si>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</si>
  <si>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</si>
  <si>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</si>
  <si>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</si>
  <si>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</si>
  <si>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</si>
  <si>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</si>
  <si>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</si>
  <si>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</si>
  <si>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</si>
  <si>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</si>
  <si>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</si>
  <si>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</si>
  <si>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</si>
  <si>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</si>
  <si>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</si>
  <si>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</si>
  <si>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</si>
  <si>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</si>
  <si>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</si>
  <si>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</si>
  <si>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</si>
  <si>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</si>
  <si>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</si>
  <si>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</si>
  <si>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</si>
  <si>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</si>
  <si>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</si>
  <si>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</si>
  <si>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</si>
  <si>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</si>
  <si>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</si>
  <si>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</si>
  <si>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</si>
  <si>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</si>
  <si>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</si>
  <si>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</si>
  <si>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</si>
  <si>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</si>
  <si>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</si>
  <si>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</si>
  <si>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</si>
  <si>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</si>
  <si>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</si>
  <si>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</si>
  <si>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</si>
  <si>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</si>
  <si>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</si>
  <si>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</si>
  <si>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</si>
  <si>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</si>
  <si>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</si>
  <si>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</si>
  <si>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</si>
  <si>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</si>
  <si>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</si>
  <si>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</si>
  <si>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</si>
  <si>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</si>
  <si>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</si>
  <si>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</si>
  <si>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</si>
  <si>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</si>
  <si>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</si>
  <si>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</si>
  <si>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</si>
  <si>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</si>
  <si>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</si>
  <si>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</si>
  <si>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</si>
  <si>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</si>
  <si>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</si>
  <si>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</si>
  <si>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</si>
  <si>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</si>
  <si>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</si>
  <si>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</si>
  <si>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</si>
  <si>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</si>
  <si>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</si>
  <si>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</si>
  <si>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</si>
  <si>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</si>
  <si>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</si>
  <si>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</si>
  <si>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</si>
  <si>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</si>
  <si>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</si>
  <si>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</si>
  <si>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</si>
  <si>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</si>
  <si>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</si>
  <si>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</si>
  <si>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</si>
  <si>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</si>
  <si>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</si>
  <si>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</si>
  <si>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</si>
  <si>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</si>
  <si>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</si>
  <si>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</si>
  <si>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</si>
  <si>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</si>
  <si>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</si>
  <si>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</si>
  <si>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</si>
  <si>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</si>
  <si>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</si>
  <si>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</si>
  <si>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</si>
  <si>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</si>
  <si>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</si>
  <si>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</si>
  <si>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</si>
  <si>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</si>
  <si>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</si>
  <si>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</si>
  <si>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</si>
  <si>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</si>
  <si>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</si>
  <si>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</si>
  <si>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</si>
  <si>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</si>
  <si>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</si>
  <si>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</si>
  <si>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</si>
  <si>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</si>
  <si>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</si>
  <si>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</si>
  <si>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</si>
  <si>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</si>
  <si>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</si>
  <si>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</si>
  <si>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</si>
  <si>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</si>
  <si>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</si>
  <si>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</si>
  <si>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</si>
  <si>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</si>
  <si>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</si>
  <si>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</si>
  <si>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</si>
  <si>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</si>
  <si>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</si>
  <si>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</si>
  <si>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</si>
  <si>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</si>
  <si>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</si>
  <si>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</si>
  <si>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</si>
  <si>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</si>
  <si>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</si>
  <si>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</si>
  <si>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</si>
  <si>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</si>
  <si>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</si>
  <si>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</si>
  <si>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</si>
  <si>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</si>
  <si>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</si>
  <si>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</si>
  <si>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</si>
  <si>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</si>
  <si>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</si>
  <si>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</si>
  <si>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</si>
  <si>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</si>
  <si>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</si>
  <si>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</si>
  <si>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</si>
  <si>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</si>
  <si>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</si>
  <si>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</si>
  <si>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</si>
  <si>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</si>
  <si>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</si>
  <si>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</si>
  <si>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</si>
  <si>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</si>
  <si>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</si>
  <si>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</si>
  <si>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</si>
  <si>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</si>
  <si>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</si>
  <si>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</si>
  <si>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</si>
  <si>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</si>
  <si>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</si>
  <si>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</si>
  <si>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</si>
  <si>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</si>
  <si>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</si>
  <si>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</si>
  <si>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</si>
  <si>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</si>
  <si>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</si>
  <si>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</si>
  <si>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</si>
  <si>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</si>
  <si>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</si>
  <si>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</si>
  <si>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</si>
  <si>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</si>
  <si>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</si>
  <si>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</si>
  <si>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</si>
  <si>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</si>
  <si>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</si>
  <si>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</si>
  <si>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</si>
  <si>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</si>
  <si>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</si>
  <si>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</si>
  <si>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</si>
  <si>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</si>
  <si>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</si>
  <si>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</si>
  <si>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</si>
  <si>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</si>
  <si>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</si>
  <si>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</si>
  <si>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</si>
  <si>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</si>
  <si>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</si>
  <si>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</si>
  <si>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</si>
  <si>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</si>
  <si>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</si>
  <si>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</si>
  <si>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</si>
  <si>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</si>
  <si>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</si>
  <si>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</si>
  <si>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</si>
  <si>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</si>
  <si>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</si>
  <si>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</si>
  <si>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</si>
  <si>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</si>
  <si>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</si>
  <si>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</si>
  <si>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</si>
  <si>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</si>
  <si>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</si>
  <si>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</si>
  <si>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</si>
  <si>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</si>
  <si>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</si>
  <si>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</si>
  <si>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</si>
  <si>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</si>
  <si>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</si>
  <si>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</si>
  <si>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</si>
  <si>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</si>
  <si>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</si>
  <si>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</si>
  <si>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</si>
  <si>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</si>
  <si>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</si>
  <si>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</si>
  <si>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</si>
  <si>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</si>
  <si>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</si>
  <si>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</si>
  <si>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</si>
  <si>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</si>
  <si>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</si>
  <si>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</si>
  <si>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</si>
  <si>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</si>
  <si>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</si>
  <si>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</si>
  <si>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</si>
  <si>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</si>
  <si>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</si>
  <si>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</si>
  <si>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</si>
  <si>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</si>
  <si>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</si>
  <si>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</si>
  <si>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</si>
  <si>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</si>
  <si>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</si>
  <si>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</si>
  <si>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</si>
  <si>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</si>
  <si>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</si>
  <si>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</si>
  <si>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</si>
  <si>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</si>
  <si>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</si>
  <si>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</si>
  <si>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</si>
  <si>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</si>
  <si>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</si>
  <si>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</si>
  <si>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</si>
  <si>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</si>
  <si>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</si>
  <si>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</si>
  <si>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</si>
  <si>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</si>
  <si>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</si>
  <si>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</si>
  <si>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</si>
  <si>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</si>
  <si>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</si>
  <si>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</si>
  <si>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</si>
  <si>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</si>
  <si>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</si>
  <si>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</si>
  <si>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</si>
  <si>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</si>
  <si>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</si>
  <si>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</si>
  <si>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</si>
  <si>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</si>
  <si>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</si>
  <si>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</si>
  <si>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</si>
  <si>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</si>
  <si>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</si>
  <si>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</si>
  <si>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</si>
  <si>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</si>
  <si>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</si>
  <si>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</si>
  <si>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</si>
  <si>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</si>
  <si>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</si>
  <si>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</si>
  <si>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</si>
  <si>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</si>
  <si>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</si>
  <si>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</si>
  <si>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</si>
  <si>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</si>
  <si>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</si>
  <si>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</si>
  <si>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</si>
  <si>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</si>
  <si>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</si>
  <si>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</si>
  <si>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</si>
  <si>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</si>
  <si>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</si>
  <si>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</si>
  <si>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</si>
  <si>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</si>
  <si>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</si>
  <si>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</si>
  <si>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</si>
  <si>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</si>
  <si>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</si>
  <si>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</si>
  <si>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</si>
  <si>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</si>
  <si>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</si>
  <si>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</si>
  <si>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</si>
  <si>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</si>
  <si>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</si>
  <si>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</si>
  <si>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</si>
  <si>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</si>
  <si>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</si>
  <si>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</si>
  <si>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</si>
  <si>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</si>
  <si>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</si>
  <si>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</si>
  <si>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</si>
  <si>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</si>
  <si>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</si>
  <si>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</si>
  <si>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</si>
  <si>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</si>
  <si>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</si>
  <si>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</si>
  <si>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</si>
  <si>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</si>
  <si>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</si>
  <si>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</si>
  <si>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</si>
  <si>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</si>
  <si>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</si>
  <si>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</si>
  <si>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</si>
  <si>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</si>
  <si>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</si>
  <si>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</si>
  <si>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</si>
  <si>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</si>
  <si>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</si>
  <si>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</si>
  <si>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</si>
  <si>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</si>
  <si>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</si>
  <si>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</si>
  <si>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</si>
  <si>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</si>
  <si>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</si>
  <si>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</si>
  <si>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</si>
  <si>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</si>
  <si>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</si>
  <si>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</si>
  <si>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</si>
  <si>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</si>
  <si>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</si>
  <si>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</si>
  <si>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</si>
  <si>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</si>
  <si>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</si>
  <si>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</si>
  <si>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</si>
  <si>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</si>
  <si>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</si>
  <si>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</si>
  <si>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</si>
  <si>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</si>
  <si>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</si>
  <si>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</si>
  <si>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</si>
  <si>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</si>
  <si>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</si>
  <si>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</si>
  <si>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</si>
  <si>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</si>
  <si>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</si>
  <si>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</si>
  <si>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</si>
  <si>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</si>
  <si>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</si>
  <si>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</si>
  <si>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</si>
  <si>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</si>
  <si>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</si>
  <si>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</si>
  <si>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</si>
  <si>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</si>
  <si>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</si>
  <si>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</si>
  <si>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</si>
  <si>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</si>
  <si>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</si>
  <si>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</si>
  <si>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</si>
  <si>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</si>
  <si>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</si>
  <si>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</si>
  <si>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</si>
  <si>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</si>
  <si>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</si>
  <si>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</si>
  <si>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</si>
  <si>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</si>
  <si>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</si>
  <si>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</si>
  <si>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</si>
  <si>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</si>
  <si>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</si>
  <si>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</si>
  <si>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</si>
  <si>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</si>
  <si>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</si>
  <si>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</si>
  <si>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</si>
  <si>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</si>
  <si>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</si>
  <si>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</si>
  <si>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</si>
  <si>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</si>
  <si>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</si>
  <si>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</si>
  <si>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</si>
  <si>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</si>
  <si>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</si>
  <si>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</si>
  <si>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</si>
  <si>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</si>
  <si>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</si>
  <si>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</si>
  <si>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</si>
  <si>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</si>
  <si>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</si>
  <si>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</si>
  <si>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</si>
  <si>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</si>
  <si>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</si>
  <si>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</si>
  <si>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</si>
  <si>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</si>
  <si>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</si>
  <si>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</si>
  <si>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</si>
  <si>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</si>
  <si>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</si>
  <si>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</si>
  <si>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</si>
  <si>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</si>
  <si>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</si>
  <si>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</si>
  <si>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</si>
  <si>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</si>
  <si>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</si>
  <si>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</si>
  <si>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</si>
  <si>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</si>
  <si>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</si>
  <si>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</si>
  <si>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</si>
  <si>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</si>
  <si>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</si>
  <si>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</si>
  <si>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</si>
  <si>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</si>
  <si>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</si>
  <si>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</si>
  <si>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</si>
  <si>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</si>
  <si>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</si>
  <si>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</si>
  <si>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</si>
  <si>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</si>
  <si>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</si>
  <si>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</si>
  <si>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</si>
  <si>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</si>
  <si>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</si>
  <si>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</si>
  <si>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</si>
  <si>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</si>
  <si>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</si>
  <si>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</si>
  <si>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</si>
  <si>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</si>
  <si>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</si>
  <si>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</si>
  <si>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</si>
  <si>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</si>
  <si>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</si>
  <si>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</si>
  <si>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</si>
  <si>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</si>
  <si>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</si>
  <si>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</si>
  <si>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</si>
  <si>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</si>
  <si>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</si>
  <si>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</si>
  <si>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</si>
  <si>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</si>
  <si>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</si>
  <si>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</si>
  <si>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</si>
  <si>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</si>
  <si>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</si>
  <si>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</si>
  <si>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</si>
  <si>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</si>
  <si>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</si>
  <si>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</si>
  <si>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</si>
  <si>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</si>
  <si>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</si>
  <si>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</si>
  <si>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</si>
  <si>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</si>
  <si>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</si>
  <si>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</si>
  <si>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</si>
  <si>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</si>
  <si>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</si>
  <si>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</si>
  <si>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</si>
  <si>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</si>
  <si>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</si>
  <si>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</si>
  <si>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</si>
  <si>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</si>
  <si>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</si>
  <si>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</si>
  <si>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</si>
  <si>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</si>
  <si>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</si>
  <si>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</si>
  <si>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</si>
  <si>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</si>
  <si>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</si>
  <si>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</si>
  <si>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</si>
  <si>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</si>
  <si>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</si>
  <si>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</si>
  <si>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</si>
  <si>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</si>
  <si>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</si>
  <si>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</si>
  <si>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</si>
  <si>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</si>
  <si>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</si>
  <si>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</si>
  <si>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</si>
  <si>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</si>
  <si>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</si>
  <si>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</si>
  <si>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</si>
  <si>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</si>
  <si>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</si>
  <si>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</si>
  <si>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</si>
  <si>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</si>
  <si>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</si>
  <si>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</si>
  <si>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</si>
  <si>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</si>
  <si>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</si>
  <si>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</si>
  <si>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</si>
  <si>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</si>
  <si>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</si>
  <si>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</si>
  <si>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</si>
  <si>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</si>
  <si>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</si>
  <si>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</si>
  <si>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</si>
  <si>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</si>
  <si>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</si>
  <si>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</si>
  <si>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</si>
  <si>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</si>
  <si>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</si>
  <si>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</si>
  <si>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</si>
  <si>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</si>
  <si>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</si>
  <si>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</si>
  <si>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</si>
  <si>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</si>
  <si>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</si>
  <si>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</si>
  <si>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</si>
  <si>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</si>
  <si>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</si>
  <si>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</si>
  <si>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</si>
  <si>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</si>
  <si>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</si>
  <si>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</si>
  <si>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</si>
  <si>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</si>
  <si>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</si>
  <si>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</si>
  <si>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</si>
  <si>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</si>
  <si>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</si>
  <si>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</si>
  <si>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</si>
  <si>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</si>
  <si>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</si>
  <si>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</si>
  <si>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</si>
  <si>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</si>
  <si>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</si>
  <si>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</si>
  <si>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</si>
  <si>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</si>
  <si>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</si>
  <si>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</si>
  <si>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</si>
  <si>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</si>
  <si>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</si>
  <si>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</si>
  <si>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</si>
  <si>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</si>
  <si>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</si>
  <si>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</si>
  <si>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</si>
  <si>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</si>
  <si>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</si>
  <si>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</si>
  <si>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</si>
  <si>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</si>
  <si>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</si>
  <si>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</si>
  <si>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</si>
  <si>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</si>
  <si>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</si>
  <si>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</si>
  <si>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</si>
  <si>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</si>
  <si>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</si>
  <si>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</si>
  <si>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</si>
  <si>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</si>
  <si>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</si>
  <si>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</si>
  <si>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</si>
  <si>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</si>
  <si>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</si>
  <si>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</si>
  <si>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</si>
  <si>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</si>
  <si>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</si>
  <si>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</si>
  <si>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</si>
  <si>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</si>
  <si>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</si>
  <si>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</si>
  <si>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</si>
  <si>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</si>
  <si>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</si>
  <si>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</si>
  <si>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</si>
  <si>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</si>
  <si>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</si>
  <si>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</si>
  <si>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</si>
  <si>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</si>
  <si>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</si>
  <si>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</si>
  <si>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</si>
  <si>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</si>
  <si>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</si>
  <si>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</si>
  <si>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</si>
  <si>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</si>
  <si>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</si>
  <si>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</si>
  <si>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</si>
  <si>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</si>
  <si>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</si>
  <si>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</si>
  <si>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</si>
  <si>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</si>
  <si>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</si>
  <si>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</si>
  <si>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</si>
  <si>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</si>
  <si>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</si>
  <si>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</si>
  <si>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</si>
  <si>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</si>
  <si>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</si>
  <si>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</si>
  <si>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</si>
  <si>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</si>
  <si>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</si>
  <si>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</si>
  <si>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</si>
  <si>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</si>
  <si>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</si>
  <si>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</si>
  <si>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</si>
  <si>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</si>
  <si>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</si>
  <si>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</si>
  <si>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</si>
  <si>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</si>
  <si>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</si>
  <si>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</si>
  <si>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</si>
  <si>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</si>
  <si>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</si>
  <si>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</si>
  <si>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</si>
  <si>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</si>
  <si>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</si>
  <si>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</si>
  <si>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</si>
  <si>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</si>
  <si>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</si>
  <si>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</si>
  <si>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</si>
  <si>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</si>
  <si>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</si>
  <si>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</si>
  <si>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</si>
  <si>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</si>
  <si>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</si>
  <si>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</si>
  <si>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</si>
  <si>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</si>
  <si>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</si>
  <si>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</si>
  <si>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</si>
  <si>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</si>
  <si>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</si>
  <si>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</si>
  <si>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</si>
  <si>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</si>
  <si>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</si>
  <si>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</si>
  <si>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</si>
  <si>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</si>
  <si>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</si>
  <si>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</si>
  <si>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</si>
  <si>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</si>
  <si>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</si>
  <si>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</si>
  <si>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</si>
  <si>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</si>
  <si>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</si>
  <si>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</si>
  <si>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</si>
  <si>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</si>
  <si>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</si>
  <si>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</si>
  <si>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</si>
  <si>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</si>
  <si>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</si>
  <si>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</si>
  <si>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</si>
  <si>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</si>
  <si>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</si>
  <si>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</si>
  <si>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</si>
  <si>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</si>
  <si>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</si>
  <si>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</si>
  <si>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</si>
  <si>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</si>
  <si>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</si>
  <si>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</si>
  <si>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</si>
  <si>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</si>
  <si>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</si>
  <si>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</si>
  <si>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</si>
  <si>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</si>
  <si>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</si>
  <si>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</si>
  <si>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</si>
  <si>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</si>
  <si>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</si>
  <si>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</si>
  <si>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</si>
  <si>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</si>
  <si>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</si>
  <si>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</si>
  <si>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</si>
  <si>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</si>
  <si>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</si>
  <si>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</si>
  <si>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</si>
  <si>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</si>
  <si>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</si>
  <si>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</si>
  <si>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</si>
  <si>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</si>
  <si>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</si>
  <si>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</si>
  <si>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</si>
  <si>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</si>
  <si>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</si>
  <si>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</si>
  <si>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</si>
  <si>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</si>
  <si>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</si>
  <si>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</si>
  <si>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</si>
  <si>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</si>
  <si>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</si>
  <si>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</si>
  <si>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</si>
  <si>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</si>
  <si>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</si>
  <si>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</si>
  <si>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</si>
  <si>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</si>
  <si>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</si>
  <si>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</si>
  <si>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</si>
  <si>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</si>
  <si>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</si>
  <si>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</si>
  <si>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</si>
  <si>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</si>
  <si>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</si>
  <si>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</si>
  <si>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</si>
  <si>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</si>
  <si>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</si>
  <si>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</si>
  <si>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</si>
  <si>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</si>
  <si>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</si>
  <si>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</si>
  <si>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</si>
  <si>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</si>
  <si>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</si>
  <si>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</si>
  <si>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</si>
  <si>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</si>
  <si>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</si>
  <si>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</si>
  <si>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</si>
  <si>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</si>
  <si>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</si>
  <si>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</si>
  <si>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</si>
  <si>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</si>
  <si>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</si>
  <si>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</si>
  <si>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</si>
  <si>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</si>
  <si>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</si>
  <si>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</si>
  <si>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</si>
  <si>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</si>
  <si>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</si>
  <si>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</si>
  <si>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</si>
  <si>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</si>
  <si>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</si>
  <si>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</si>
  <si>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</si>
  <si>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</si>
  <si>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</si>
  <si>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</si>
  <si>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</si>
  <si>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</si>
  <si>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</si>
  <si>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</si>
  <si>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</si>
  <si>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</si>
  <si>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</si>
  <si>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</si>
  <si>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</si>
  <si>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</si>
  <si>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</si>
  <si>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</si>
  <si>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</si>
  <si>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</si>
  <si>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</si>
  <si>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</si>
  <si>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</si>
  <si>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</si>
  <si>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</si>
  <si>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</si>
  <si>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</si>
  <si>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</si>
  <si>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</si>
  <si>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</si>
  <si>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</si>
  <si>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</si>
  <si>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</si>
  <si>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</si>
  <si>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</si>
  <si>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</si>
  <si>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</si>
  <si>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</si>
  <si>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</si>
  <si>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</si>
  <si>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</si>
  <si>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</si>
  <si>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</si>
  <si>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</si>
  <si>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</si>
  <si>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</si>
  <si>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</si>
  <si>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</si>
  <si>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</si>
  <si>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</si>
  <si>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</si>
  <si>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</si>
  <si>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</si>
  <si>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</si>
  <si>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</si>
  <si>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</si>
  <si>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</si>
  <si>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</si>
  <si>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</si>
  <si>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</si>
  <si>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</si>
  <si>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</si>
  <si>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</si>
  <si>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</si>
  <si>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</si>
  <si>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</si>
  <si>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</si>
  <si>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</si>
  <si>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</si>
  <si>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</si>
  <si>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</si>
  <si>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</si>
  <si>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</si>
  <si>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</si>
  <si>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</si>
  <si>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</si>
  <si>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</si>
  <si>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</si>
  <si>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</si>
  <si>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</si>
  <si>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</si>
  <si>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</si>
  <si>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</si>
  <si>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</si>
  <si>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</si>
  <si>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</si>
  <si>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</si>
  <si>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</si>
  <si>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</si>
  <si>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</si>
  <si>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</si>
  <si>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</si>
  <si>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</si>
  <si>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</si>
  <si>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</si>
  <si>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</si>
  <si>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</si>
  <si>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</si>
  <si>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</si>
  <si>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</si>
  <si>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</si>
  <si>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</si>
  <si>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</si>
  <si>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</si>
  <si>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</si>
  <si>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</si>
  <si>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</si>
  <si>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</si>
  <si>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</si>
  <si>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</si>
  <si>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</si>
  <si>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</si>
  <si>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</si>
  <si>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</si>
  <si>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</si>
  <si>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</si>
  <si>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</si>
  <si>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</si>
  <si>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</si>
  <si>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</si>
  <si>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</si>
  <si>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</si>
  <si>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</si>
  <si>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</si>
  <si>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</si>
  <si>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</si>
  <si>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</si>
  <si>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</si>
  <si>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</si>
  <si>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</si>
  <si>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</si>
  <si>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</si>
  <si>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</si>
  <si>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</si>
  <si>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</si>
  <si>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</si>
  <si>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</si>
  <si>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</si>
  <si>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</si>
  <si>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</si>
  <si>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</si>
  <si>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</si>
  <si>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</si>
  <si>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</si>
  <si>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</si>
  <si>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</si>
  <si>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</si>
  <si>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</si>
  <si>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</si>
  <si>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</si>
  <si>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</si>
  <si>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</si>
  <si>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</si>
  <si>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</si>
  <si>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</si>
  <si>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</si>
  <si>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</si>
  <si>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</si>
  <si>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</si>
  <si>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</si>
  <si>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</si>
  <si>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</si>
  <si>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</si>
  <si>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</si>
  <si>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</si>
  <si>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</si>
  <si>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</si>
  <si>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</si>
  <si>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</si>
  <si>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</si>
  <si>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</si>
  <si>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</si>
  <si>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</si>
  <si>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</si>
  <si>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</si>
  <si>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</si>
  <si>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</si>
  <si>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</si>
  <si>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</si>
  <si>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</si>
  <si>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</si>
  <si>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</si>
  <si>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</si>
  <si>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</si>
  <si>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</si>
  <si>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</si>
  <si>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</si>
  <si>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</si>
  <si>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</si>
  <si>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</si>
  <si>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</si>
  <si>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</si>
  <si>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</si>
  <si>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</si>
  <si>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</si>
  <si>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</si>
  <si>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</si>
  <si>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</si>
  <si>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</si>
  <si>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</si>
  <si>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</si>
  <si>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</si>
  <si>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</si>
  <si>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</si>
  <si>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</si>
  <si>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</si>
  <si>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</si>
  <si>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</si>
  <si>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</si>
  <si>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</si>
  <si>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</si>
  <si>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</si>
  <si>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</si>
  <si>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</si>
  <si>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</si>
  <si>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</si>
  <si>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</si>
  <si>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</si>
  <si>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</si>
  <si>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</si>
  <si>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</si>
  <si>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</si>
  <si>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</si>
  <si>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</si>
  <si>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</si>
  <si>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</si>
  <si>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</si>
  <si>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</si>
  <si>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</si>
  <si>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</si>
  <si>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</si>
  <si>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</si>
  <si>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</si>
  <si>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</si>
  <si>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</si>
  <si>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</si>
  <si>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</si>
  <si>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</si>
  <si>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</si>
  <si>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</si>
  <si>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</si>
  <si>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</si>
  <si>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</si>
  <si>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</si>
  <si>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</si>
  <si>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</si>
  <si>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</si>
  <si>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</si>
  <si>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</si>
  <si>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</si>
  <si>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</si>
  <si>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</si>
  <si>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</si>
  <si>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</si>
  <si>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</si>
  <si>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</si>
  <si>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</si>
  <si>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</si>
  <si>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</si>
  <si>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</si>
  <si>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</si>
  <si>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</si>
  <si>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</si>
  <si>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</si>
  <si>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</si>
  <si>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</si>
  <si>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</si>
  <si>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</si>
  <si>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</si>
  <si>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</si>
  <si>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</si>
  <si>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</si>
  <si>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</si>
  <si>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</si>
  <si>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</si>
  <si>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</si>
  <si>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</si>
  <si>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</si>
  <si>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</si>
  <si>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</si>
  <si>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</si>
  <si>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</si>
  <si>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</si>
  <si>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</si>
  <si>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</si>
  <si>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</si>
  <si>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</si>
  <si>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</si>
  <si>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</si>
  <si>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</si>
  <si>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</si>
  <si>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</si>
  <si>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</si>
  <si>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</si>
  <si>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</si>
  <si>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</si>
  <si>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</si>
  <si>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</si>
  <si>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</si>
  <si>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</si>
  <si>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</si>
  <si>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</si>
  <si>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</si>
  <si>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</si>
  <si>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</si>
  <si>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</si>
  <si>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</si>
  <si>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</si>
  <si>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</si>
  <si>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</si>
  <si>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</si>
  <si>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</si>
  <si>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</si>
  <si>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</si>
  <si>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</si>
  <si>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</si>
  <si>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</si>
  <si>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</si>
  <si>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</si>
  <si>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</si>
  <si>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</si>
  <si>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</si>
  <si>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</si>
  <si>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</si>
  <si>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</si>
  <si>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</si>
  <si>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</si>
  <si>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</si>
  <si>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</si>
  <si>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</si>
  <si>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</si>
  <si>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</si>
  <si>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</si>
  <si>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</si>
  <si>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</si>
  <si>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</si>
  <si>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</si>
  <si>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</si>
  <si>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</si>
  <si>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</si>
  <si>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</si>
  <si>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</si>
  <si>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</si>
  <si>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</si>
  <si>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</si>
  <si>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</si>
  <si>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</si>
  <si>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</si>
  <si>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</si>
  <si>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</si>
  <si>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</si>
  <si>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</si>
  <si>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</si>
  <si>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</si>
  <si>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</si>
  <si>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</si>
  <si>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</si>
  <si>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</si>
  <si>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</si>
  <si>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</si>
  <si>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</si>
  <si>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</si>
  <si>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</si>
  <si>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</si>
  <si>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</si>
  <si>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</si>
  <si>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</si>
  <si>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</si>
  <si>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</si>
  <si>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</si>
  <si>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</si>
  <si>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</si>
  <si>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</si>
  <si>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</si>
  <si>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</si>
  <si>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</si>
  <si>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</si>
  <si>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</si>
  <si>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</si>
  <si>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</si>
  <si>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</si>
  <si>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</si>
  <si>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</si>
  <si>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</si>
  <si>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</si>
  <si>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</si>
  <si>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</si>
  <si>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</si>
  <si>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</si>
  <si>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</si>
  <si>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</si>
  <si>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</si>
  <si>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</si>
  <si>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</si>
  <si>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</si>
  <si>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</si>
  <si>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</si>
  <si>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</si>
  <si>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</si>
  <si>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</si>
  <si>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</si>
  <si>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</si>
  <si>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</si>
  <si>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</si>
  <si>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</si>
  <si>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</si>
  <si>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</si>
  <si>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</si>
  <si>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</si>
  <si>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</si>
  <si>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</si>
  <si>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</si>
  <si>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</si>
  <si>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</si>
  <si>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</si>
  <si>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</si>
  <si>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</si>
  <si>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</si>
  <si>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</si>
  <si>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</si>
  <si>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</si>
  <si>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</si>
  <si>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</si>
  <si>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</si>
  <si>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</si>
  <si>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</si>
  <si>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</si>
  <si>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</si>
  <si>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</si>
  <si>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</si>
  <si>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</si>
  <si>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</si>
  <si>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</si>
  <si>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</si>
  <si>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</si>
  <si>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</si>
  <si>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</si>
  <si>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</si>
  <si>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</si>
  <si>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</si>
  <si>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</si>
  <si>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</si>
  <si>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</si>
  <si>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</si>
  <si>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</si>
  <si>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</si>
  <si>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</si>
  <si>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</si>
  <si>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</si>
  <si>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</si>
  <si>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</si>
  <si>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</si>
  <si>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</si>
  <si>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</si>
  <si>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</si>
  <si>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</si>
  <si>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</si>
  <si>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</si>
  <si>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</si>
  <si>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</si>
  <si>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</si>
  <si>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</si>
  <si>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</si>
  <si>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</si>
  <si>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</si>
  <si>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</si>
  <si>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</si>
  <si>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</si>
  <si>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</si>
  <si>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</si>
  <si>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</si>
  <si>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</si>
  <si>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</si>
  <si>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</si>
  <si>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</si>
  <si>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</si>
  <si>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</si>
  <si>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</si>
  <si>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</si>
  <si>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</si>
  <si>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</si>
  <si>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</si>
  <si>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</si>
  <si>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</si>
  <si>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</si>
  <si>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</si>
  <si>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</si>
  <si>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</si>
  <si>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</si>
  <si>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</si>
  <si>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</si>
  <si>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</si>
  <si>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</si>
  <si>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</si>
  <si>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</si>
  <si>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</si>
  <si>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</si>
  <si>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</si>
  <si>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</si>
  <si>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</si>
  <si>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</si>
  <si>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</si>
  <si>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</si>
  <si>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</si>
  <si>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</si>
  <si>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</si>
  <si>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</si>
  <si>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</si>
  <si>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</si>
  <si>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</si>
  <si>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</si>
  <si>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</si>
  <si>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</si>
  <si>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</si>
  <si>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</si>
  <si>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</si>
  <si>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</si>
  <si>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</si>
  <si>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</si>
  <si>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</si>
  <si>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</si>
  <si>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</si>
  <si>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</si>
  <si>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</si>
  <si>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</si>
  <si>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</si>
  <si>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</si>
  <si>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</si>
  <si>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</si>
  <si>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</si>
  <si>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</si>
  <si>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</si>
  <si>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</si>
  <si>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</si>
  <si>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</si>
  <si>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</si>
  <si>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</si>
  <si>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</si>
  <si>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</si>
  <si>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</si>
  <si>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</si>
  <si>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</si>
  <si>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</si>
  <si>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</si>
  <si>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</si>
  <si>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</si>
  <si>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</si>
  <si>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</si>
  <si>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</si>
  <si>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</si>
  <si>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</si>
  <si>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</si>
  <si>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</si>
  <si>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</si>
  <si>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</si>
  <si>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</si>
  <si>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</si>
  <si>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</si>
  <si>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</si>
  <si>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</si>
  <si>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</si>
  <si>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</si>
  <si>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</si>
  <si>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</si>
  <si>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</si>
  <si>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</si>
  <si>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</si>
  <si>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</si>
  <si>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</si>
  <si>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</si>
  <si>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</si>
  <si>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</si>
  <si>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</si>
  <si>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</si>
  <si>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</si>
  <si>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</si>
  <si>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</si>
  <si>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</si>
  <si>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</si>
  <si>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</si>
  <si>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</si>
  <si>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</si>
  <si>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</si>
  <si>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</si>
  <si>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</si>
  <si>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</si>
  <si>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</si>
  <si>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</si>
  <si>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</si>
  <si>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</si>
  <si>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</si>
  <si>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</si>
  <si>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</si>
  <si>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</si>
  <si>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</si>
  <si>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</si>
  <si>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</si>
  <si>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</si>
  <si>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</si>
  <si>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</si>
  <si>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</si>
  <si>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</si>
  <si>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</si>
  <si>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</si>
  <si>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</si>
  <si>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</si>
  <si>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</si>
  <si>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</si>
  <si>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</si>
  <si>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</si>
  <si>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</si>
  <si>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</si>
  <si>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</si>
  <si>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</si>
  <si>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</si>
  <si>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</si>
  <si>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</si>
  <si>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</si>
  <si>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</si>
  <si>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</si>
  <si>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</si>
  <si>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</si>
  <si>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</si>
  <si>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</si>
  <si>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</si>
  <si>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</si>
  <si>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</si>
  <si>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</si>
  <si>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</si>
  <si>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</si>
  <si>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</si>
  <si>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</si>
  <si>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</si>
  <si>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</si>
  <si>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</si>
  <si>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</si>
  <si>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</si>
  <si>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</si>
  <si>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</si>
  <si>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</si>
  <si>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</si>
  <si>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</si>
  <si>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</si>
  <si>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</si>
  <si>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</si>
  <si>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</si>
  <si>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</si>
  <si>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</si>
  <si>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</si>
  <si>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</si>
  <si>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</si>
  <si>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</si>
  <si>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</si>
  <si>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</si>
  <si>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</si>
  <si>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</si>
  <si>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</si>
  <si>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</si>
  <si>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</si>
  <si>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</si>
  <si>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</si>
  <si>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</si>
  <si>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</si>
  <si>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</si>
  <si>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</si>
  <si>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</si>
  <si>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</si>
  <si>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</si>
  <si>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</si>
  <si>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</si>
  <si>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</si>
  <si>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</si>
  <si>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</si>
  <si>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</si>
  <si>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</si>
  <si>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</si>
  <si>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</si>
  <si>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</si>
  <si>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</si>
  <si>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</si>
  <si>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</si>
  <si>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</si>
  <si>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</si>
  <si>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</si>
  <si>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</si>
  <si>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</si>
  <si>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</si>
  <si>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</si>
  <si>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</si>
  <si>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</si>
  <si>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</si>
  <si>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</si>
  <si>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</si>
  <si>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</si>
  <si>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</si>
  <si>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</si>
  <si>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</si>
  <si>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</si>
  <si>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</si>
  <si>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</si>
  <si>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</si>
  <si>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</si>
  <si>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</si>
  <si>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</si>
  <si>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</si>
  <si>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</si>
  <si>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</si>
  <si>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</si>
  <si>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</si>
  <si>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</si>
  <si>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</si>
  <si>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</si>
  <si>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</si>
  <si>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</si>
  <si>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</si>
  <si>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</si>
  <si>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</si>
  <si>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</si>
  <si>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</si>
  <si>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</si>
  <si>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</si>
  <si>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</si>
  <si>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</si>
  <si>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</si>
  <si>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</si>
  <si>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</si>
  <si>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</si>
  <si>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</si>
  <si>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</si>
  <si>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</si>
  <si>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</si>
  <si>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</si>
  <si>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</si>
  <si>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</si>
  <si>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</si>
  <si>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</si>
  <si>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</si>
  <si>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</si>
  <si>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</si>
  <si>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</si>
  <si>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</si>
  <si>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</si>
  <si>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</si>
  <si>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</si>
  <si>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</si>
  <si>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</si>
  <si>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</si>
  <si>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</si>
  <si>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</si>
  <si>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</si>
  <si>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</si>
  <si>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</si>
  <si>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</si>
  <si>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</si>
  <si>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</si>
  <si>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</si>
  <si>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</si>
  <si>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</si>
  <si>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</si>
  <si>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</si>
  <si>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</si>
  <si>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</si>
  <si>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</si>
  <si>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</si>
  <si>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</si>
  <si>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</si>
  <si>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</si>
  <si>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</si>
  <si>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</si>
  <si>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</si>
  <si>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</si>
  <si>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</si>
  <si>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</si>
  <si>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</si>
  <si>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</si>
  <si>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</si>
  <si>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</si>
  <si>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</si>
  <si>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</si>
  <si>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</si>
  <si>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</si>
  <si>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</si>
  <si>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</si>
  <si>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</si>
  <si>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</si>
  <si>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</si>
  <si>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</si>
  <si>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</si>
  <si>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</si>
  <si>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</si>
  <si>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</si>
  <si>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</si>
  <si>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</si>
  <si>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</si>
  <si>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</si>
  <si>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</si>
  <si>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</si>
  <si>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</si>
  <si>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</si>
  <si>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</si>
  <si>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</si>
  <si>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</si>
  <si>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</si>
  <si>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</si>
  <si>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</si>
  <si>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</si>
  <si>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</si>
  <si>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</si>
  <si>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</si>
  <si>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</si>
  <si>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</si>
  <si>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</si>
  <si>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</si>
  <si>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</si>
  <si>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</si>
  <si>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</si>
  <si>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</si>
  <si>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</si>
  <si>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</si>
  <si>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</si>
  <si>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</si>
  <si>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</si>
  <si>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</si>
  <si>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</si>
  <si>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</si>
  <si>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</si>
  <si>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</si>
  <si>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</si>
  <si>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</si>
  <si>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</si>
  <si>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</si>
  <si>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</si>
  <si>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</si>
  <si>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</si>
  <si>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</si>
  <si>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</si>
  <si>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</si>
  <si>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</si>
  <si>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</si>
  <si>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</si>
  <si>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</si>
  <si>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</si>
  <si>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</si>
  <si>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</si>
  <si>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</si>
  <si>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</si>
  <si>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</si>
  <si>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</si>
  <si>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</si>
  <si>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</si>
  <si>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</si>
  <si>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</si>
  <si>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</si>
  <si>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</si>
  <si>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</si>
  <si>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</si>
  <si>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</si>
  <si>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</si>
  <si>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</si>
  <si>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</si>
  <si>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</si>
  <si>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</si>
  <si>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</si>
  <si>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</si>
  <si>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</si>
  <si>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</si>
  <si>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</si>
  <si>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</si>
  <si>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</si>
  <si>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</si>
  <si>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</si>
  <si>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</si>
  <si>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</si>
  <si>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</si>
  <si>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</si>
  <si>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</si>
  <si>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</si>
  <si>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</si>
  <si>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</si>
  <si>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</si>
  <si>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</si>
  <si>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</si>
  <si>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</si>
  <si>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</si>
  <si>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</si>
  <si>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</si>
  <si>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</si>
  <si>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</si>
  <si>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</si>
  <si>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</si>
  <si>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</si>
  <si>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</si>
  <si>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</si>
  <si>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</si>
  <si>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</si>
  <si>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</si>
  <si>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</si>
  <si>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</si>
  <si>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</si>
  <si>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</si>
  <si>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</si>
  <si>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</si>
  <si>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</si>
  <si>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</si>
  <si>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</si>
  <si>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</si>
  <si>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</si>
  <si>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</si>
  <si>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</si>
  <si>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</si>
  <si>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</si>
  <si>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</si>
  <si>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</si>
  <si>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</si>
  <si>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</si>
  <si>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</si>
  <si>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</si>
  <si>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</si>
  <si>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</si>
  <si>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</si>
  <si>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</si>
  <si>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</si>
  <si>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</si>
  <si>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</si>
  <si>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</si>
  <si>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</si>
  <si>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</si>
  <si>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</si>
  <si>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</si>
  <si>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</si>
  <si>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</si>
  <si>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</si>
  <si>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</si>
  <si>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</si>
  <si>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</si>
  <si>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</si>
  <si>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</si>
  <si>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</si>
  <si>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</si>
  <si>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</si>
  <si>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</si>
  <si>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</si>
  <si>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</si>
  <si>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</si>
  <si>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</si>
  <si>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</si>
  <si>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</si>
  <si>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</si>
  <si>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</si>
  <si>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</si>
  <si>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</si>
  <si>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</si>
  <si>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</si>
  <si>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</si>
  <si>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</si>
  <si>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</si>
  <si>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</si>
  <si>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</si>
  <si>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</si>
  <si>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</si>
  <si>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</si>
  <si>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</si>
  <si>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</si>
  <si>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</si>
  <si>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</si>
  <si>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</si>
  <si>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</si>
  <si>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</si>
  <si>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</si>
  <si>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</si>
  <si>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</si>
  <si>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</si>
  <si>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</si>
  <si>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</si>
  <si>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</si>
  <si>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</si>
  <si>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</si>
  <si>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</si>
  <si>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</si>
  <si>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</si>
  <si>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</si>
  <si>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</si>
  <si>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</si>
  <si>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</si>
  <si>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</si>
  <si>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</si>
  <si>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</si>
  <si>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</si>
  <si>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</si>
  <si>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</si>
  <si>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</si>
  <si>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</si>
  <si>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</si>
  <si>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</si>
  <si>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</si>
  <si>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</si>
  <si>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</si>
  <si>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</si>
  <si>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</si>
  <si>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</si>
  <si>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</si>
  <si>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</si>
  <si>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</si>
  <si>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</si>
  <si>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</si>
  <si>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</si>
  <si>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</si>
  <si>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</si>
  <si>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</si>
  <si>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</si>
  <si>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</si>
  <si>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</si>
  <si>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</si>
  <si>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</si>
  <si>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</si>
  <si>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</si>
  <si>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</si>
  <si>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</si>
  <si>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</si>
  <si>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</si>
  <si>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</si>
  <si>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</si>
  <si>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</si>
  <si>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</si>
  <si>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</si>
  <si>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</si>
  <si>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</si>
  <si>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</si>
  <si>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</si>
  <si>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</si>
  <si>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</si>
  <si>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</si>
  <si>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</si>
  <si>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</si>
  <si>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</si>
  <si>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</si>
  <si>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</si>
  <si>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</si>
  <si>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</si>
  <si>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</si>
  <si>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</si>
  <si>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</si>
  <si>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</si>
  <si>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</si>
  <si>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</si>
  <si>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</si>
  <si>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</si>
  <si>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</si>
  <si>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</si>
  <si>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</si>
  <si>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</si>
  <si>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</si>
  <si>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</si>
  <si>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</si>
  <si>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</si>
  <si>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</si>
  <si>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</si>
  <si>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</si>
  <si>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</si>
  <si>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</si>
  <si>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</si>
  <si>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</si>
  <si>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</si>
  <si>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</si>
  <si>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</si>
  <si>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</si>
  <si>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</si>
  <si>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</si>
  <si>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</si>
  <si>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</si>
  <si>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</si>
  <si>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</si>
  <si>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</si>
  <si>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</si>
  <si>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</si>
  <si>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</si>
  <si>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</si>
  <si>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</si>
  <si>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</si>
  <si>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</si>
  <si>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</si>
  <si>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</si>
  <si>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</si>
  <si>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</si>
  <si>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</si>
  <si>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</si>
  <si>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</si>
  <si>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</si>
  <si>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</si>
  <si>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</si>
  <si>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</si>
  <si>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</si>
  <si>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</si>
  <si>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</si>
  <si>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</si>
  <si>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</si>
  <si>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</si>
  <si>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</si>
  <si>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</si>
  <si>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</si>
  <si>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</si>
  <si>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</si>
  <si>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</si>
  <si>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</si>
  <si>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</si>
  <si>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</si>
  <si>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</si>
  <si>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</si>
  <si>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</si>
  <si>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</si>
  <si>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</si>
  <si>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</si>
  <si>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</si>
  <si>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</si>
  <si>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</si>
  <si>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</si>
  <si>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</si>
  <si>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</si>
  <si>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</si>
  <si>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</si>
  <si>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</si>
  <si>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</si>
  <si>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</si>
  <si>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</si>
  <si>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</si>
  <si>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</si>
  <si>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</si>
  <si>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</si>
  <si>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</si>
  <si>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</si>
  <si>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</si>
  <si>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</si>
  <si>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</si>
  <si>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</si>
  <si>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</si>
  <si>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</si>
  <si>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</si>
  <si>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</si>
  <si>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</si>
  <si>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</si>
  <si>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</si>
  <si>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</si>
  <si>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</si>
  <si>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</si>
  <si>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</si>
  <si>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</si>
  <si>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</si>
  <si>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</si>
  <si>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</si>
  <si>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</si>
  <si>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</si>
  <si>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</si>
  <si>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</si>
  <si>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</si>
  <si>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</si>
  <si>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</si>
  <si>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</si>
  <si>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</si>
  <si>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</si>
  <si>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</si>
  <si>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</si>
  <si>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</si>
  <si>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</si>
  <si>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</si>
  <si>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</si>
  <si>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</si>
  <si>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</si>
  <si>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</si>
  <si>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</si>
  <si>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</si>
  <si>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</si>
  <si>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</si>
  <si>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</si>
  <si>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</si>
  <si>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</si>
  <si>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</si>
  <si>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</si>
  <si>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</si>
  <si>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</si>
  <si>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</si>
  <si>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</si>
  <si>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</si>
  <si>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</si>
  <si>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</si>
  <si>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</si>
  <si>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</si>
  <si>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</si>
  <si>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</si>
  <si>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</si>
  <si>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</si>
  <si>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</si>
  <si>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</si>
  <si>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</si>
  <si>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</si>
  <si>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</si>
  <si>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</si>
  <si>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</si>
  <si>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</si>
  <si>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</si>
  <si>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</si>
  <si>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</si>
  <si>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</si>
  <si>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</si>
  <si>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</si>
  <si>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</si>
  <si>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</si>
  <si>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</si>
  <si>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</si>
  <si>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</si>
  <si>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</si>
  <si>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</si>
  <si>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</si>
  <si>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</si>
  <si>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</si>
  <si>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</si>
  <si>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</si>
  <si>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</si>
  <si>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</si>
  <si>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</si>
  <si>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</si>
  <si>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</si>
  <si>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</si>
  <si>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</si>
  <si>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</si>
  <si>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</si>
  <si>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</si>
  <si>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</si>
  <si>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</si>
  <si>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</si>
  <si>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</si>
  <si>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</si>
  <si>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</si>
  <si>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</si>
  <si>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</si>
  <si>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</si>
  <si>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</si>
  <si>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</si>
  <si>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</si>
  <si>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</si>
  <si>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</si>
  <si>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</si>
  <si>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</si>
  <si>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</si>
  <si>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</si>
  <si>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</si>
  <si>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</si>
  <si>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</si>
  <si>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</si>
  <si>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</si>
  <si>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</si>
  <si>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</si>
  <si>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</si>
  <si>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</si>
  <si>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</si>
  <si>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</si>
  <si>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</si>
  <si>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</si>
  <si>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</si>
  <si>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</si>
  <si>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</si>
  <si>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</si>
  <si>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</si>
  <si>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</si>
  <si>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</si>
  <si>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</si>
  <si>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</si>
  <si>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</si>
  <si>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</si>
  <si>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</si>
  <si>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</si>
  <si>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</si>
  <si>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</si>
  <si>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</si>
  <si>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</si>
  <si>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</si>
  <si>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</si>
  <si>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</si>
  <si>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</si>
  <si>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</si>
  <si>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</si>
  <si>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</si>
  <si>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</si>
  <si>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</si>
  <si>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</si>
  <si>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</si>
  <si>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</si>
  <si>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</si>
  <si>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</si>
  <si>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</si>
  <si>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</si>
  <si>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</si>
  <si>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</si>
  <si>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</si>
  <si>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</si>
  <si>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</si>
  <si>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</si>
  <si>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</si>
  <si>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</si>
  <si>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</si>
  <si>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</si>
  <si>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</si>
  <si>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</si>
  <si>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</si>
  <si>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</si>
  <si>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</si>
  <si>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</si>
  <si>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</si>
  <si>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</si>
  <si>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</si>
  <si>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</si>
  <si>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</si>
  <si>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</si>
  <si>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</si>
  <si>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</si>
  <si>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</si>
  <si>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</si>
  <si>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</si>
  <si>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</si>
  <si>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</si>
  <si>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</si>
  <si>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</si>
  <si>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</si>
  <si>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</si>
  <si>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</si>
  <si>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</si>
  <si>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</si>
  <si>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</si>
  <si>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</si>
  <si>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</si>
  <si>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</si>
  <si>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</si>
  <si>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</si>
  <si>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</si>
  <si>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</si>
  <si>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</si>
  <si>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</si>
  <si>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</si>
  <si>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</si>
  <si>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</si>
  <si>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</si>
  <si>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</si>
  <si>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</si>
  <si>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</si>
  <si>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</si>
  <si>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</si>
  <si>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</si>
  <si>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</si>
  <si>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</si>
  <si>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</si>
  <si>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</si>
  <si>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</si>
  <si>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</si>
  <si>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</si>
  <si>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</si>
  <si>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</si>
  <si>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</si>
  <si>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</si>
  <si>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</si>
  <si>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</si>
  <si>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</si>
  <si>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</si>
  <si>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</si>
  <si>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</si>
  <si>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</si>
  <si>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</si>
  <si>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</si>
  <si>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</si>
  <si>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</si>
  <si>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</si>
  <si>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</si>
  <si>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</si>
  <si>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</si>
  <si>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</si>
  <si>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</si>
  <si>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</si>
  <si>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</si>
  <si>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</si>
  <si>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</si>
  <si>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</si>
  <si>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</si>
  <si>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</si>
  <si>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</si>
  <si>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</si>
  <si>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</si>
  <si>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</si>
  <si>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</si>
  <si>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</si>
  <si>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</si>
  <si>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</si>
  <si>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</si>
  <si>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</si>
  <si>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</si>
  <si>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</si>
  <si>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</si>
  <si>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</si>
  <si>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</si>
  <si>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</si>
  <si>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</si>
  <si>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</si>
  <si>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</si>
  <si>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</si>
  <si>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</si>
  <si>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</si>
  <si>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</si>
  <si>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</si>
  <si>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</si>
  <si>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</si>
  <si>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</si>
  <si>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</si>
  <si>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</si>
  <si>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</si>
  <si>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</si>
  <si>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</si>
  <si>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</si>
  <si>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</si>
  <si>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</si>
  <si>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</si>
  <si>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</si>
  <si>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</si>
  <si>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</si>
  <si>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</si>
  <si>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</si>
  <si>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</si>
  <si>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</si>
  <si>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</si>
  <si>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</si>
  <si>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</si>
  <si>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</si>
  <si>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</si>
  <si>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</si>
  <si>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</si>
  <si>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</si>
  <si>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</si>
  <si>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</si>
  <si>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</si>
  <si>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</si>
  <si>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</si>
  <si>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</si>
  <si>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</si>
  <si>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</si>
  <si>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</si>
  <si>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</si>
  <si>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</si>
  <si>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</si>
  <si>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</si>
  <si>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</si>
  <si>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</si>
  <si>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</si>
  <si>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</si>
  <si>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</si>
  <si>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</si>
  <si>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</si>
  <si>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</si>
  <si>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</si>
  <si>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</si>
  <si>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</si>
  <si>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</si>
  <si>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</si>
  <si>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</si>
  <si>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</si>
  <si>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</si>
  <si>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</si>
  <si>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</si>
  <si>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</si>
  <si>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</si>
  <si>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</si>
  <si>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</si>
  <si>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</si>
  <si>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</si>
  <si>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</si>
  <si>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</si>
  <si>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</si>
  <si>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</si>
  <si>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</si>
  <si>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</si>
  <si>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</si>
  <si>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</si>
  <si>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</si>
  <si>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</si>
  <si>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</si>
  <si>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</si>
  <si>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</si>
  <si>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</si>
  <si>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</si>
  <si>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</si>
  <si>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</si>
  <si>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</si>
  <si>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</si>
  <si>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</si>
  <si>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</si>
  <si>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</si>
  <si>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</si>
  <si>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</si>
  <si>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</si>
  <si>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</si>
  <si>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</si>
  <si>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</si>
  <si>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</si>
  <si>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</si>
  <si>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</si>
  <si>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</si>
  <si>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</si>
  <si>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</si>
  <si>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</si>
  <si>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</si>
  <si>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</si>
  <si>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</si>
  <si>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</si>
  <si>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</si>
  <si>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</si>
  <si>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</si>
  <si>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</si>
  <si>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</si>
  <si>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</si>
  <si>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</si>
  <si>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</si>
  <si>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</si>
  <si>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</si>
  <si>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</si>
  <si>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</si>
  <si>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</si>
  <si>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</si>
  <si>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</si>
  <si>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</si>
  <si>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</si>
  <si>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</si>
  <si>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</si>
  <si>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</si>
  <si>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</si>
  <si>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</si>
  <si>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</si>
  <si>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</si>
  <si>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</si>
  <si>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</si>
  <si>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</si>
  <si>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</si>
  <si>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</si>
  <si>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</si>
  <si>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</si>
  <si>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</si>
  <si>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</si>
  <si>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</si>
  <si>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</si>
  <si>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</si>
  <si>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</si>
  <si>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</si>
  <si>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</si>
  <si>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</si>
  <si>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</si>
  <si>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</si>
  <si>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</si>
  <si>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</si>
  <si>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</si>
  <si>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</si>
  <si>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</si>
  <si>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</si>
  <si>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</si>
  <si>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</si>
  <si>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</si>
  <si>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</si>
  <si>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</si>
  <si>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</si>
  <si>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</si>
  <si>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</si>
  <si>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</si>
  <si>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</si>
  <si>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</si>
  <si>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</si>
  <si>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</si>
  <si>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</si>
  <si>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</si>
  <si>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</si>
  <si>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</si>
  <si>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</si>
  <si>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</si>
  <si>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</si>
  <si>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</si>
  <si>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</si>
  <si>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</si>
  <si>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</si>
  <si>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</si>
  <si>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</si>
  <si>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</si>
  <si>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</si>
  <si>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</si>
  <si>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</si>
  <si>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</si>
  <si>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</si>
  <si>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</si>
  <si>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</si>
  <si>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</si>
  <si>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</si>
  <si>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</si>
  <si>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</si>
  <si>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</si>
  <si>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</si>
  <si>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</si>
  <si>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</si>
  <si>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</si>
  <si>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</si>
  <si>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</si>
  <si>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</si>
  <si>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</si>
  <si>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</si>
  <si>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</si>
  <si>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</si>
  <si>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</si>
  <si>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</si>
  <si>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</si>
  <si>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</si>
  <si>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</si>
  <si>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</si>
  <si>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</si>
  <si>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</si>
  <si>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</si>
  <si>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</si>
  <si>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</si>
  <si>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</si>
  <si>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</si>
  <si>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</si>
  <si>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</si>
  <si>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</si>
  <si>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</si>
  <si>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</si>
  <si>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</si>
  <si>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</si>
  <si>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</si>
  <si>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</si>
  <si>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</si>
  <si>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</si>
  <si>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</si>
  <si>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</si>
  <si>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</si>
  <si>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</si>
  <si>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</si>
  <si>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</si>
  <si>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</si>
  <si>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</si>
  <si>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</si>
  <si>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</si>
  <si>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</si>
  <si>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</si>
  <si>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</si>
  <si>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</si>
  <si>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</si>
  <si>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</si>
  <si>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</si>
  <si>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</si>
  <si>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</si>
  <si>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</si>
  <si>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</si>
  <si>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</si>
  <si>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</si>
  <si>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</si>
  <si>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</si>
  <si>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</si>
  <si>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</si>
  <si>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</si>
  <si>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</si>
  <si>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</si>
  <si>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</si>
  <si>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</si>
  <si>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</si>
  <si>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</si>
  <si>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</si>
  <si>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</si>
  <si>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</si>
  <si>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</si>
  <si>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</si>
  <si>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</si>
  <si>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</si>
  <si>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</si>
  <si>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</si>
  <si>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</si>
  <si>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</si>
  <si>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</si>
  <si>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</si>
  <si>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</si>
  <si>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</si>
  <si>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</si>
  <si>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</si>
  <si>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</si>
  <si>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</si>
  <si>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</si>
  <si>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</si>
  <si>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</si>
  <si>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</si>
  <si>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</si>
  <si>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</si>
  <si>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</si>
  <si>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</si>
  <si>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</si>
  <si>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</si>
  <si>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</si>
  <si>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</si>
  <si>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</si>
  <si>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</si>
  <si>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</si>
  <si>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</si>
  <si>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</si>
  <si>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</si>
  <si>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</si>
  <si>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</si>
  <si>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</si>
  <si>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</si>
  <si>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</si>
  <si>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</si>
  <si>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</si>
  <si>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</si>
  <si>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</si>
  <si>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</si>
  <si>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</si>
  <si>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</si>
  <si>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</si>
  <si>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</si>
  <si>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</si>
  <si>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</si>
  <si>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</si>
  <si>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</si>
  <si>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</si>
  <si>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</si>
  <si>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</si>
  <si>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</si>
  <si>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</si>
  <si>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</si>
  <si>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</si>
  <si>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</si>
  <si>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</si>
  <si>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</si>
  <si>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</si>
  <si>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</si>
  <si>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</si>
  <si>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</si>
  <si>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</si>
  <si>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</si>
  <si>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</si>
  <si>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</si>
  <si>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</si>
  <si>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</si>
  <si>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</si>
  <si>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</si>
  <si>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</si>
  <si>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</si>
  <si>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</si>
  <si>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</si>
  <si>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</si>
  <si>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</si>
  <si>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</si>
  <si>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</si>
  <si>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</si>
  <si>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</si>
  <si>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</si>
  <si>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</si>
  <si>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</si>
  <si>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</si>
  <si>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</si>
  <si>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</si>
  <si>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</si>
  <si>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</si>
  <si>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</si>
  <si>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</si>
  <si>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</si>
  <si>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</si>
  <si>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</si>
  <si>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</si>
  <si>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</si>
  <si>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</si>
  <si>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</si>
  <si>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</si>
  <si>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</si>
  <si>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</si>
  <si>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</si>
  <si>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</si>
  <si>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</si>
  <si>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</si>
  <si>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</si>
  <si>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</si>
  <si>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</si>
  <si>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</si>
  <si>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</si>
  <si>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</si>
  <si>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</si>
  <si>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</si>
  <si>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</si>
  <si>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</si>
  <si>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</si>
  <si>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</si>
  <si>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</si>
  <si>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</si>
  <si>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</si>
  <si>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</si>
  <si>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</si>
  <si>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</si>
  <si>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</si>
  <si>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</si>
  <si>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</si>
  <si>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</si>
  <si>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</si>
  <si>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</si>
  <si>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</si>
  <si>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</si>
  <si>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</si>
  <si>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</si>
  <si>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</si>
  <si>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</si>
  <si>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</si>
  <si>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</si>
  <si>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</si>
  <si>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</si>
  <si>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</si>
  <si>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</si>
  <si>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</si>
  <si>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</si>
  <si>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</si>
  <si>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</si>
  <si>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</si>
  <si>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</si>
  <si>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</si>
  <si>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</si>
  <si>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</si>
  <si>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</si>
  <si>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</si>
  <si>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</si>
  <si>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</si>
  <si>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</si>
  <si>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</si>
  <si>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</si>
  <si>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</si>
  <si>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</si>
  <si>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</si>
  <si>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</si>
  <si>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</si>
  <si>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</si>
  <si>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</si>
  <si>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</si>
  <si>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</si>
  <si>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</si>
  <si>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</si>
  <si>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</si>
  <si>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</si>
  <si>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</si>
  <si>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</si>
  <si>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</si>
  <si>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</si>
  <si>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</si>
  <si>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</si>
  <si>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</si>
  <si>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</si>
  <si>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</si>
  <si>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</si>
  <si>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</si>
  <si>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</si>
  <si>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</si>
  <si>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</si>
  <si>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</si>
  <si>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</si>
  <si>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</si>
  <si>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</si>
  <si>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</si>
  <si>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</si>
  <si>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</si>
  <si>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</si>
  <si>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</si>
  <si>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</si>
  <si>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</si>
  <si>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</si>
  <si>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</si>
  <si>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</si>
  <si>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</si>
  <si>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</si>
  <si>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</si>
  <si>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</si>
  <si>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</si>
  <si>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</si>
  <si>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</si>
  <si>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</si>
  <si>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</si>
  <si>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</si>
  <si>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</si>
  <si>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</si>
  <si>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</si>
  <si>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</si>
  <si>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</si>
  <si>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</si>
  <si>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</si>
  <si>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</si>
  <si>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</si>
  <si>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</si>
  <si>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</si>
  <si>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</si>
  <si>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</si>
  <si>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</si>
  <si>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</si>
  <si>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</si>
  <si>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</si>
  <si>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</si>
  <si>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</si>
  <si>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</si>
  <si>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</si>
  <si>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</si>
  <si>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</si>
  <si>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</si>
  <si>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</si>
  <si>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</si>
  <si>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</si>
  <si>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</si>
  <si>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</si>
  <si>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</si>
  <si>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</si>
  <si>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</si>
  <si>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</si>
  <si>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</si>
  <si>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</si>
  <si>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</si>
  <si>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</si>
  <si>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</si>
  <si>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</si>
  <si>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</si>
  <si>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</si>
  <si>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</si>
  <si>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</si>
  <si>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</si>
  <si>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</si>
  <si>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</si>
  <si>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</si>
  <si>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</si>
  <si>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</si>
  <si>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</si>
  <si>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</si>
  <si>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</si>
  <si>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</si>
  <si>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</si>
  <si>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</si>
  <si>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</si>
  <si>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</si>
  <si>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</si>
  <si>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</si>
  <si>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</si>
  <si>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</si>
  <si>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</si>
  <si>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</si>
  <si>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</si>
  <si>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</si>
  <si>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</si>
  <si>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</si>
  <si>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</si>
  <si>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</si>
  <si>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</si>
  <si>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</si>
  <si>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</si>
  <si>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</si>
  <si>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</si>
  <si>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</si>
  <si>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</si>
  <si>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</si>
  <si>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</si>
  <si>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</si>
  <si>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</si>
  <si>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</si>
  <si>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</si>
  <si>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</si>
  <si>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</si>
  <si>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</si>
  <si>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</si>
  <si>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</si>
  <si>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</si>
  <si>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</si>
  <si>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</si>
  <si>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</si>
  <si>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</si>
  <si>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</si>
  <si>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</si>
  <si>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</si>
  <si>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</si>
  <si>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</si>
  <si>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</si>
  <si>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</si>
  <si>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</si>
  <si>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</si>
  <si>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</si>
  <si>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</si>
  <si>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</si>
  <si>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</si>
  <si>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</si>
  <si>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</si>
  <si>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</si>
  <si>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</si>
  <si>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</si>
  <si>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</si>
  <si>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</si>
  <si>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</si>
  <si>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</si>
  <si>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</si>
  <si>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</si>
  <si>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</si>
  <si>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</si>
  <si>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</si>
  <si>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</si>
  <si>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</si>
  <si>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</si>
  <si>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</si>
  <si>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</si>
  <si>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</si>
  <si>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</si>
  <si>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</si>
  <si>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</si>
  <si>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</si>
  <si>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</si>
  <si>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</si>
  <si>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</si>
  <si>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</si>
  <si>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</si>
  <si>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</si>
  <si>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</si>
  <si>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</si>
  <si>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</si>
  <si>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</si>
  <si>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</si>
  <si>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</si>
  <si>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</si>
  <si>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</si>
  <si>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</si>
  <si>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</si>
  <si>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</si>
  <si>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</si>
  <si>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</si>
  <si>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</si>
  <si>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</si>
  <si>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</si>
  <si>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</si>
  <si>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</si>
  <si>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</si>
  <si>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</si>
  <si>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</si>
  <si>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</si>
  <si>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</si>
  <si>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</si>
  <si>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</si>
  <si>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</si>
  <si>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</si>
  <si>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</si>
  <si>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</si>
  <si>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</si>
  <si>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</si>
  <si>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</si>
  <si>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</si>
  <si>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</si>
  <si>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</si>
  <si>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</si>
  <si>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</si>
  <si>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</si>
  <si>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</si>
  <si>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</si>
  <si>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</si>
  <si>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</si>
  <si>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</si>
  <si>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</si>
  <si>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</si>
  <si>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</si>
  <si>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</si>
  <si>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</si>
  <si>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</si>
  <si>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</si>
  <si>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</si>
  <si>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</si>
  <si>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</si>
  <si>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</si>
  <si>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</si>
  <si>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</si>
  <si>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</si>
  <si>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</si>
  <si>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</si>
  <si>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</si>
  <si>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</si>
  <si>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</si>
  <si>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</si>
  <si>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</si>
  <si>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</si>
  <si>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</si>
  <si>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</si>
  <si>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</si>
  <si>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</si>
  <si>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</si>
  <si>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</si>
  <si>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</si>
  <si>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</si>
  <si>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</si>
  <si>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</si>
  <si>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</si>
  <si>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</si>
  <si>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</si>
  <si>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</si>
  <si>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</si>
  <si>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</si>
  <si>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</si>
  <si>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</si>
  <si>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</si>
  <si>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</si>
  <si>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</si>
  <si>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</si>
  <si>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</si>
  <si>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</si>
  <si>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</si>
  <si>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</si>
  <si>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</si>
  <si>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</si>
  <si>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</si>
  <si>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</si>
  <si>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</si>
  <si>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</si>
  <si>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</si>
  <si>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</si>
  <si>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</si>
  <si>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</si>
  <si>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</si>
  <si>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</si>
  <si>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</si>
  <si>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</si>
  <si>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</si>
  <si>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</si>
  <si>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</si>
  <si>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</si>
  <si>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</si>
  <si>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</si>
  <si>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</si>
  <si>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</si>
  <si>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</si>
  <si>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</si>
  <si>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</si>
  <si>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</si>
  <si>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</si>
  <si>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</si>
  <si>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</si>
  <si>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</si>
  <si>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</si>
  <si>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</si>
  <si>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</si>
  <si>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</si>
  <si>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</si>
  <si>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</si>
  <si>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</si>
  <si>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</si>
  <si>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</si>
  <si>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</si>
  <si>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</si>
  <si>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</si>
  <si>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</si>
  <si>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</si>
  <si>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</si>
  <si>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</si>
  <si>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</si>
  <si>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</si>
  <si>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</si>
  <si>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</si>
  <si>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</si>
  <si>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</si>
  <si>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</si>
  <si>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</si>
  <si>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</si>
  <si>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</si>
  <si>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</si>
  <si>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</si>
  <si>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</si>
  <si>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</si>
  <si>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</si>
  <si>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</si>
  <si>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</si>
  <si>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</si>
  <si>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</si>
  <si>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</si>
  <si>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</si>
  <si>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</si>
  <si>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</si>
  <si>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</si>
  <si>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</si>
  <si>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</si>
  <si>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</si>
  <si>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</si>
  <si>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</si>
  <si>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</si>
  <si>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</si>
  <si>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</si>
  <si>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</si>
  <si>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</si>
  <si>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</si>
  <si>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</si>
  <si>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</si>
  <si>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</si>
  <si>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</si>
  <si>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</si>
  <si>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</si>
  <si>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</si>
  <si>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</si>
  <si>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</si>
  <si>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</si>
  <si>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</si>
  <si>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</si>
  <si>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</si>
  <si>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</si>
  <si>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</si>
  <si>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</si>
  <si>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</si>
  <si>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</si>
  <si>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</si>
  <si>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</si>
  <si>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</si>
  <si>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</si>
  <si>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</si>
  <si>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</si>
  <si>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</si>
  <si>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</si>
  <si>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</si>
  <si>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</si>
  <si>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</si>
  <si>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</si>
  <si>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</si>
  <si>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</si>
  <si>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</si>
  <si>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</si>
  <si>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</si>
  <si>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</si>
  <si>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</si>
  <si>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</si>
  <si>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</si>
  <si>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</si>
  <si>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</si>
  <si>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</si>
  <si>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</si>
  <si>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</si>
  <si>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</si>
  <si>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</si>
  <si>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</si>
  <si>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</si>
  <si>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</si>
  <si>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</si>
  <si>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</si>
  <si>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</si>
  <si>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</si>
  <si>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</si>
  <si>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</si>
  <si>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</si>
  <si>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</si>
  <si>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</si>
  <si>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</si>
  <si>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</si>
  <si>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</si>
  <si>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</si>
  <si>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</si>
  <si>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</si>
  <si>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</si>
  <si>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</si>
  <si>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</si>
  <si>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</si>
  <si>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</si>
  <si>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</si>
  <si>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</si>
  <si>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</si>
  <si>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</si>
  <si>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</si>
  <si>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</si>
  <si>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</si>
  <si>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</si>
  <si>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</si>
  <si>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</si>
  <si>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</si>
  <si>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</si>
  <si>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</si>
  <si>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</si>
  <si>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</si>
  <si>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</si>
  <si>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</si>
  <si>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</si>
  <si>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</si>
  <si>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</si>
  <si>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</si>
  <si>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</si>
  <si>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</si>
  <si>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</si>
  <si>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</si>
  <si>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</si>
  <si>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</si>
  <si>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</si>
  <si>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</si>
  <si>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</si>
  <si>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</si>
  <si>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</si>
  <si>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</si>
  <si>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</si>
  <si>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</si>
  <si>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</si>
  <si>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</si>
  <si>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</si>
  <si>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</si>
  <si>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</si>
  <si>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</si>
  <si>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</si>
  <si>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</si>
  <si>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</si>
  <si>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</si>
  <si>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</si>
  <si>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</si>
  <si>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</si>
  <si>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</si>
  <si>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</si>
  <si>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</si>
  <si>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</si>
  <si>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</si>
  <si>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</si>
  <si>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</si>
  <si>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</si>
  <si>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</si>
  <si>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</si>
  <si>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</si>
  <si>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</si>
  <si>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</si>
  <si>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</si>
  <si>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</si>
  <si>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</si>
  <si>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</si>
  <si>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</si>
  <si>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</si>
  <si>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</si>
  <si>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</si>
  <si>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</si>
  <si>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</si>
  <si>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</si>
  <si>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</si>
  <si>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</si>
  <si>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</si>
  <si>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</si>
  <si>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</si>
  <si>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</si>
  <si>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</si>
  <si>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</si>
  <si>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</si>
  <si>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</si>
  <si>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</si>
  <si>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</si>
  <si>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</si>
  <si>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</si>
  <si>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</si>
  <si>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</si>
  <si>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</si>
  <si>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</si>
  <si>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</si>
  <si>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</si>
  <si>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</si>
  <si>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</si>
  <si>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</si>
  <si>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</si>
  <si>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</si>
  <si>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</si>
  <si>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</si>
  <si>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</si>
  <si>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</si>
  <si>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</si>
  <si>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</si>
  <si>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</si>
  <si>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</si>
  <si>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</si>
  <si>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</si>
  <si>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</si>
  <si>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</si>
  <si>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</si>
  <si>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</si>
  <si>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</si>
  <si>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</si>
  <si>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</si>
  <si>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</si>
  <si>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</si>
  <si>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</si>
  <si>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</si>
  <si>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</si>
  <si>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</si>
  <si>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</si>
  <si>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</si>
  <si>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</si>
  <si>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</si>
  <si>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</si>
  <si>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</si>
  <si>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</si>
  <si>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</si>
  <si>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</si>
  <si>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</si>
  <si>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</si>
  <si>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</si>
  <si>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</si>
  <si>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</si>
  <si>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</si>
  <si>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</si>
  <si>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</si>
  <si>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</si>
  <si>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</si>
  <si>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</si>
  <si>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</si>
  <si>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</si>
  <si>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</si>
  <si>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</si>
  <si>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</si>
  <si>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</si>
  <si>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</si>
  <si>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</si>
  <si>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</si>
  <si>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</si>
  <si>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</si>
  <si>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</si>
  <si>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</si>
  <si>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</si>
  <si>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</si>
  <si>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</si>
  <si>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</si>
  <si>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</si>
  <si>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</si>
  <si>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</si>
  <si>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</si>
  <si>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</si>
  <si>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</si>
  <si>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</si>
  <si>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</si>
  <si>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</si>
  <si>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</si>
  <si>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</si>
  <si>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</si>
  <si>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</si>
  <si>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</si>
  <si>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</si>
  <si>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</si>
  <si>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</si>
  <si>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</si>
  <si>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</si>
  <si>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</si>
  <si>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</si>
  <si>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</si>
  <si>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</si>
  <si>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</si>
  <si>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</si>
  <si>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</si>
  <si>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</si>
  <si>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</si>
  <si>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</si>
  <si>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</si>
  <si>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</si>
  <si>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</si>
  <si>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</si>
  <si>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</si>
  <si>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</si>
  <si>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</si>
  <si>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</si>
  <si>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</si>
  <si>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</si>
  <si>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</si>
  <si>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</si>
  <si>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</si>
  <si>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</si>
  <si>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</si>
  <si>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</si>
  <si>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</si>
  <si>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</si>
  <si>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</si>
  <si>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</si>
  <si>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</si>
  <si>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</si>
  <si>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</si>
  <si>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</si>
  <si>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</si>
  <si>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</si>
  <si>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</si>
  <si>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</si>
  <si>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</si>
  <si>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</si>
  <si>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</si>
  <si>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</si>
  <si>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</si>
  <si>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</si>
  <si>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</si>
  <si>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</si>
  <si>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</si>
  <si>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</si>
  <si>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</si>
  <si>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</si>
  <si>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</si>
  <si>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</si>
  <si>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</si>
  <si>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</si>
  <si>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</si>
  <si>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</si>
  <si>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</si>
  <si>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</si>
  <si>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</si>
  <si>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</si>
  <si>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</si>
  <si>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</si>
  <si>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</si>
  <si>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</si>
  <si>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</si>
  <si>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</si>
  <si>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</si>
  <si>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</si>
  <si>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</si>
  <si>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</si>
  <si>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</si>
  <si>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</si>
  <si>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</si>
  <si>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</si>
  <si>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</si>
  <si>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</si>
  <si>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</si>
  <si>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</si>
  <si>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</si>
  <si>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</si>
  <si>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</si>
  <si>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</si>
  <si>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</si>
  <si>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</si>
  <si>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</si>
  <si>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</si>
  <si>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</si>
  <si>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</si>
  <si>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</si>
  <si>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</si>
  <si>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</si>
  <si>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</si>
  <si>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</si>
  <si>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</si>
  <si>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</si>
  <si>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</si>
  <si>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</si>
  <si>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</si>
  <si>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</si>
  <si>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</si>
  <si>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</si>
  <si>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</si>
  <si>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</si>
  <si>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</si>
  <si>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</si>
  <si>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</si>
  <si>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</si>
  <si>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</si>
  <si>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</si>
  <si>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</si>
  <si>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</si>
  <si>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</si>
  <si>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</si>
  <si>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</si>
  <si>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</si>
  <si>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</si>
  <si>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</si>
  <si>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</si>
  <si>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</si>
  <si>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</si>
  <si>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</si>
  <si>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</si>
  <si>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</si>
  <si>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</si>
  <si>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</si>
  <si>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</si>
  <si>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</si>
  <si>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</si>
  <si>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</si>
  <si>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</si>
  <si>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</si>
  <si>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</si>
  <si>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</si>
  <si>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</si>
  <si>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</si>
  <si>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</si>
  <si>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</si>
  <si>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</si>
  <si>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</si>
  <si>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</si>
  <si>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</si>
  <si>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</si>
  <si>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</si>
  <si>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</si>
  <si>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</si>
  <si>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</si>
  <si>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</si>
  <si>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</si>
  <si>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</si>
  <si>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</si>
  <si>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</si>
  <si>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</si>
  <si>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</si>
  <si>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</si>
  <si>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</si>
  <si>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</si>
  <si>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</si>
  <si>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</si>
  <si>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</si>
  <si>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</si>
  <si>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</si>
  <si>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</si>
  <si>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</si>
  <si>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</si>
  <si>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</si>
  <si>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</si>
  <si>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</si>
  <si>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</si>
  <si>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</si>
  <si>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</si>
  <si>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</si>
  <si>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</si>
  <si>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</si>
  <si>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</si>
  <si>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</si>
  <si>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</si>
  <si>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</si>
  <si>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</si>
  <si>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</si>
  <si>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</si>
  <si>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</si>
  <si>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</si>
  <si>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</si>
  <si>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</si>
  <si>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</si>
  <si>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</si>
  <si>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</si>
  <si>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</si>
  <si>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</si>
  <si>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</si>
  <si>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</si>
  <si>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</si>
  <si>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</si>
  <si>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</si>
  <si>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</si>
  <si>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</si>
  <si>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</si>
  <si>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</si>
  <si>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</si>
  <si>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</si>
  <si>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</si>
  <si>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</si>
  <si>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</si>
  <si>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</si>
  <si>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</si>
  <si>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</si>
  <si>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</si>
  <si>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</si>
  <si>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</si>
  <si>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</si>
  <si>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</si>
  <si>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</si>
  <si>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</si>
  <si>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</si>
  <si>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</si>
  <si>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</si>
  <si>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</si>
  <si>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</si>
  <si>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</si>
  <si>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</si>
  <si>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</si>
  <si>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</si>
  <si>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</si>
  <si>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</si>
  <si>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</si>
  <si>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</si>
  <si>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</si>
  <si>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</si>
  <si>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</si>
  <si>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</si>
  <si>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</si>
  <si>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</si>
  <si>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</si>
  <si>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</si>
  <si>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</si>
  <si>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</si>
  <si>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</si>
  <si>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</si>
  <si>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</si>
  <si>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</si>
  <si>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</si>
  <si>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</si>
  <si>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</si>
  <si>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</si>
  <si>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</si>
  <si>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</si>
  <si>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</si>
  <si>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</si>
  <si>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</si>
  <si>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</si>
  <si>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</si>
  <si>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</si>
  <si>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</si>
  <si>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</si>
  <si>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</si>
  <si>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</si>
  <si>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</si>
  <si>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</si>
  <si>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</si>
  <si>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</si>
  <si>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</si>
  <si>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</si>
  <si>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</si>
  <si>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</si>
  <si>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</si>
  <si>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</si>
  <si>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</si>
  <si>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</si>
  <si>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</si>
  <si>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</si>
  <si>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</si>
  <si>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</si>
  <si>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</si>
  <si>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</si>
  <si>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</si>
  <si>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</si>
  <si>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</si>
  <si>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</si>
  <si>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</si>
  <si>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</si>
  <si>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</si>
  <si>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</si>
  <si>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</si>
  <si>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</si>
  <si>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</si>
  <si>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</si>
  <si>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</si>
  <si>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</si>
  <si>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</si>
  <si>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</si>
  <si>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</si>
  <si>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</si>
  <si>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</si>
  <si>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</si>
  <si>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</si>
  <si>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</si>
  <si>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</si>
  <si>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</si>
  <si>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</si>
  <si>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</si>
  <si>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</si>
  <si>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</si>
  <si>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</si>
  <si>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</si>
  <si>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</si>
  <si>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</si>
  <si>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</si>
  <si>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</si>
  <si>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</si>
  <si>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</si>
  <si>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</si>
  <si>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</si>
  <si>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</si>
  <si>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</si>
  <si>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</si>
  <si>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</si>
  <si>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</si>
  <si>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</si>
  <si>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</si>
  <si>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</si>
  <si>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</si>
  <si>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</si>
  <si>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</si>
  <si>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</si>
  <si>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</si>
  <si>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</si>
  <si>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</si>
  <si>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</si>
  <si>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</si>
  <si>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</si>
  <si>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</si>
  <si>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</si>
  <si>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</si>
  <si>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</si>
  <si>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</si>
  <si>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</si>
  <si>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</si>
  <si>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</si>
  <si>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</si>
  <si>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</si>
  <si>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</si>
  <si>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</si>
  <si>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</si>
  <si>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</si>
  <si>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</si>
  <si>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</si>
  <si>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</si>
  <si>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</si>
  <si>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</si>
  <si>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</si>
  <si>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</si>
  <si>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</si>
  <si>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</si>
  <si>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</si>
  <si>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</si>
  <si>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</si>
  <si>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</si>
  <si>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</si>
  <si>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</si>
  <si>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</si>
  <si>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</si>
  <si>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</si>
  <si>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</si>
  <si>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</si>
  <si>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</si>
  <si>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</si>
  <si>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</si>
  <si>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</si>
  <si>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</si>
  <si>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</si>
  <si>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</si>
  <si>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</si>
  <si>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</si>
  <si>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</si>
  <si>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</si>
  <si>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</si>
  <si>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</si>
  <si>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</si>
  <si>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</si>
  <si>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</si>
  <si>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</si>
  <si>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</si>
  <si>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</si>
  <si>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</si>
  <si>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</si>
  <si>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</si>
  <si>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</si>
  <si>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</si>
  <si>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</si>
  <si>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</si>
  <si>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</si>
  <si>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</si>
  <si>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</si>
  <si>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</si>
  <si>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</si>
  <si>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</si>
  <si>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</si>
  <si>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</si>
  <si>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</si>
  <si>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</si>
  <si>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</si>
  <si>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</si>
  <si>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</si>
  <si>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</si>
  <si>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</si>
  <si>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</si>
  <si>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</si>
  <si>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</si>
  <si>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</si>
  <si>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</si>
  <si>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</si>
  <si>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</si>
  <si>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</si>
  <si>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</si>
  <si>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</si>
  <si>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</si>
  <si>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</si>
  <si>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</si>
  <si>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</si>
  <si>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</si>
  <si>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</si>
  <si>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</si>
  <si>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</si>
  <si>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</si>
  <si>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</si>
  <si>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</si>
  <si>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</si>
  <si>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</si>
  <si>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</si>
  <si>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</si>
  <si>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</si>
  <si>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</si>
  <si>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</si>
  <si>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</si>
  <si>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</si>
  <si>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</si>
  <si>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</si>
  <si>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</si>
  <si>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</si>
  <si>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</si>
  <si>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</si>
  <si>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</si>
  <si>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</si>
  <si>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</si>
  <si>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</si>
  <si>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</si>
  <si>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</si>
  <si>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</si>
  <si>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</si>
  <si>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</si>
  <si>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</si>
  <si>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</si>
  <si>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</si>
  <si>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</si>
  <si>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</si>
  <si>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</si>
  <si>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</si>
  <si>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</si>
  <si>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</si>
  <si>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</si>
  <si>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</si>
  <si>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</si>
  <si>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</si>
  <si>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</si>
  <si>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</si>
  <si>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</si>
  <si>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</si>
  <si>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</si>
  <si>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</si>
  <si>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</si>
  <si>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</si>
  <si>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</si>
  <si>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</si>
  <si>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</si>
  <si>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</si>
  <si>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</si>
  <si>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</si>
  <si>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</si>
  <si>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</si>
  <si>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</si>
  <si>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</si>
  <si>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</si>
  <si>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</si>
  <si>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</si>
  <si>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</si>
  <si>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</si>
  <si>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</si>
  <si>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</si>
  <si>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</si>
  <si>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</si>
  <si>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</si>
  <si>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</si>
  <si>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</si>
  <si>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</si>
  <si>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</si>
  <si>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</si>
  <si>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</si>
  <si>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</si>
  <si>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</si>
  <si>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</si>
  <si>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</si>
  <si>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</si>
  <si>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</si>
  <si>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</si>
  <si>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</si>
  <si>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</si>
  <si>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</si>
  <si>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</si>
  <si>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</si>
  <si>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</si>
  <si>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</si>
  <si>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</si>
  <si>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</si>
  <si>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</si>
  <si>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</si>
  <si>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</si>
  <si>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</si>
  <si>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</si>
  <si>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</si>
  <si>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</si>
  <si>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</si>
  <si>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</si>
  <si>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</si>
  <si>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</si>
  <si>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</si>
  <si>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</si>
  <si>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</si>
  <si>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</si>
  <si>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</si>
  <si>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</si>
  <si>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</si>
  <si>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</si>
  <si>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</si>
  <si>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</si>
  <si>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</si>
  <si>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</si>
  <si>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</si>
  <si>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</si>
  <si>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</si>
  <si>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</si>
  <si>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</si>
  <si>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</si>
  <si>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</si>
  <si>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</si>
  <si>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</si>
  <si>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</si>
  <si>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</si>
  <si>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</si>
  <si>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</si>
  <si>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</si>
  <si>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</si>
  <si>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</si>
  <si>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</si>
  <si>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</si>
  <si>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</si>
  <si>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</si>
  <si>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</si>
  <si>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</si>
  <si>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</si>
  <si>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</si>
  <si>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</si>
  <si>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</si>
  <si>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</si>
  <si>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</si>
  <si>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</si>
  <si>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</si>
  <si>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</si>
  <si>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</si>
  <si>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</si>
  <si>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</si>
  <si>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</si>
  <si>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</si>
  <si>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</si>
  <si>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</si>
  <si>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</si>
  <si>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</si>
  <si>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</si>
  <si>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</si>
  <si>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</si>
  <si>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</si>
  <si>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</si>
  <si>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</si>
  <si>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</si>
  <si>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</si>
  <si>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</si>
  <si>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</si>
  <si>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</si>
  <si>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</si>
  <si>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</si>
  <si>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</si>
  <si>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</si>
  <si>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</si>
  <si>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</si>
  <si>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</si>
  <si>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</si>
  <si>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</si>
  <si>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</si>
  <si>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</si>
  <si>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</si>
  <si>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</si>
  <si>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</si>
  <si>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</si>
  <si>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</si>
  <si>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</si>
  <si>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</si>
  <si>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</si>
  <si>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</si>
  <si>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</si>
  <si>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</si>
  <si>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</si>
  <si>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</si>
  <si>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</si>
  <si>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</si>
  <si>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</si>
  <si>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</si>
  <si>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</si>
  <si>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</si>
  <si>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</si>
  <si>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</si>
  <si>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</si>
  <si>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</si>
  <si>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</si>
  <si>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</si>
  <si>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</si>
  <si>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</si>
  <si>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</si>
  <si>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</si>
  <si>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</si>
  <si>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</si>
  <si>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</si>
  <si>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</si>
  <si>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</si>
  <si>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</si>
  <si>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</si>
  <si>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</si>
  <si>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</si>
  <si>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</si>
  <si>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</si>
  <si>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</si>
  <si>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</si>
  <si>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</si>
  <si>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</si>
  <si>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</si>
  <si>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</si>
  <si>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</si>
  <si>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</si>
  <si>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</si>
  <si>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</si>
  <si>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</si>
  <si>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</si>
  <si>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</si>
  <si>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</si>
  <si>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</si>
  <si>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</si>
  <si>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</si>
  <si>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</si>
  <si>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</si>
  <si>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</si>
  <si>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</si>
  <si>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</si>
  <si>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</si>
  <si>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</si>
  <si>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</si>
  <si>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</si>
  <si>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</si>
  <si>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</si>
  <si>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</si>
  <si>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</si>
  <si>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</si>
  <si>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</si>
  <si>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</si>
  <si>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</si>
  <si>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</si>
  <si>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</si>
  <si>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</si>
  <si>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</si>
  <si>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</si>
  <si>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</si>
  <si>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</si>
  <si>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</si>
  <si>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</si>
  <si>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</si>
  <si>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</si>
  <si>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</si>
  <si>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</si>
  <si>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</si>
  <si>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</si>
  <si>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</si>
  <si>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</si>
  <si>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</si>
  <si>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</si>
  <si>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</si>
  <si>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</si>
  <si>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</si>
  <si>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</si>
  <si>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</si>
  <si>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</si>
  <si>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</si>
  <si>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</si>
  <si>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</si>
  <si>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</si>
  <si>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</si>
  <si>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</si>
  <si>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</si>
  <si>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</si>
  <si>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</si>
  <si>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</si>
  <si>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</si>
  <si>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</si>
  <si>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</si>
  <si>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</si>
  <si>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</si>
  <si>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</si>
  <si>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</si>
  <si>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</si>
  <si>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</si>
  <si>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</si>
  <si>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</si>
  <si>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</si>
  <si>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</si>
  <si>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</si>
  <si>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</si>
  <si>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</si>
  <si>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</si>
  <si>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</si>
  <si>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</si>
  <si>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</si>
  <si>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</si>
  <si>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</si>
  <si>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</si>
  <si>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</si>
  <si>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</si>
  <si>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</si>
  <si>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</si>
  <si>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</si>
  <si>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</si>
  <si>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</si>
  <si>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</si>
  <si>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</si>
  <si>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</si>
  <si>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</si>
  <si>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</si>
  <si>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</si>
  <si>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</si>
  <si>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</si>
  <si>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</si>
  <si>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</si>
  <si>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</si>
  <si>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</si>
  <si>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</si>
  <si>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</si>
  <si>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</si>
  <si>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</si>
  <si>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</si>
  <si>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</si>
  <si>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</si>
  <si>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</si>
  <si>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</si>
  <si>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</si>
  <si>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</si>
  <si>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</si>
  <si>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</si>
  <si>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</si>
  <si>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</si>
  <si>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</si>
  <si>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</si>
  <si>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</si>
  <si>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</si>
  <si>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</si>
  <si>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</si>
  <si>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</si>
  <si>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</si>
  <si>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</si>
  <si>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</si>
  <si>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</si>
  <si>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</si>
  <si>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</si>
  <si>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</si>
  <si>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</si>
  <si>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</si>
  <si>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</si>
  <si>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</si>
  <si>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</si>
  <si>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</si>
  <si>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</si>
  <si>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</si>
  <si>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</si>
  <si>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</si>
  <si>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</si>
  <si>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</si>
  <si>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</si>
  <si>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</si>
  <si>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</si>
  <si>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</si>
  <si>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</si>
  <si>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</si>
  <si>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</si>
  <si>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</si>
  <si>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</si>
  <si>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</si>
  <si>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</si>
  <si>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</si>
  <si>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</si>
  <si>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</si>
  <si>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</si>
  <si>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</si>
  <si>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</si>
  <si>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</si>
  <si>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</si>
  <si>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</si>
  <si>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</si>
  <si>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</si>
  <si>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</si>
  <si>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</si>
  <si>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</si>
  <si>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</si>
  <si>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</si>
  <si>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</si>
  <si>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</si>
  <si>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</si>
  <si>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</si>
  <si>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</si>
  <si>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</si>
  <si>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</si>
  <si>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</si>
  <si>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</si>
  <si>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</si>
  <si>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</si>
  <si>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</si>
  <si>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</si>
  <si>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</si>
  <si>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</si>
  <si>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</si>
  <si>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</si>
  <si>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</si>
  <si>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</si>
  <si>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</si>
  <si>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</si>
  <si>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</si>
  <si>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</si>
  <si>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</si>
  <si>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</si>
  <si>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</si>
  <si>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</si>
  <si>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</si>
  <si>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</si>
  <si>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</si>
  <si>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</si>
  <si>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</si>
  <si>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</si>
  <si>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</si>
  <si>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</si>
  <si>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</si>
  <si>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</si>
  <si>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</si>
  <si>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</si>
  <si>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</si>
  <si>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</si>
  <si>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</si>
  <si>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</si>
  <si>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</si>
  <si>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</si>
  <si>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</si>
  <si>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</si>
  <si>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</si>
  <si>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</si>
  <si>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</si>
  <si>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</si>
  <si>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</si>
  <si>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</si>
  <si>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</si>
  <si>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</si>
  <si>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</si>
  <si>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</si>
  <si>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</si>
  <si>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</si>
  <si>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</si>
  <si>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</si>
  <si>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</si>
  <si>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</si>
  <si>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</si>
  <si>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</si>
  <si>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</si>
  <si>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</si>
  <si>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</si>
  <si>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</si>
  <si>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</si>
  <si>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</si>
  <si>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</si>
  <si>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</si>
  <si>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</si>
  <si>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</si>
  <si>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</si>
  <si>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</si>
  <si>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</si>
  <si>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</si>
  <si>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</si>
  <si>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</si>
  <si>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</si>
  <si>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</si>
  <si>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</si>
  <si>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</si>
  <si>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</si>
  <si>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</si>
  <si>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</si>
  <si>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</si>
  <si>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</si>
  <si>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</si>
  <si>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</si>
  <si>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</si>
  <si>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</si>
  <si>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</si>
  <si>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</si>
  <si>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</si>
  <si>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</si>
  <si>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</si>
  <si>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</si>
  <si>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</si>
  <si>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</si>
  <si>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</si>
  <si>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</si>
  <si>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</si>
  <si>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</si>
  <si>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</si>
  <si>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</si>
  <si>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</si>
  <si>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</si>
  <si>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</si>
  <si>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</si>
  <si>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</si>
  <si>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</si>
  <si>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</si>
  <si>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</si>
  <si>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</si>
  <si>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</si>
  <si>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</si>
  <si>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</si>
  <si>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</si>
  <si>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</si>
  <si>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</si>
  <si>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</si>
  <si>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</si>
  <si>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</si>
  <si>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</si>
  <si>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</si>
  <si>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</si>
  <si>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</si>
  <si>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</si>
  <si>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</si>
  <si>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</si>
  <si>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</si>
  <si>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</si>
  <si>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</si>
  <si>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</si>
  <si>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</si>
  <si>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</si>
  <si>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</si>
  <si>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</si>
  <si>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</si>
  <si>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</si>
  <si>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</si>
  <si>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</si>
  <si>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</si>
  <si>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</si>
  <si>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</si>
  <si>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</si>
  <si>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</si>
  <si>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</si>
  <si>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</si>
  <si>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</si>
  <si>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</si>
  <si>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</si>
  <si>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</si>
  <si>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</si>
  <si>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</si>
  <si>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</si>
  <si>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</si>
  <si>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</si>
  <si>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</si>
  <si>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</si>
  <si>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</si>
  <si>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</si>
  <si>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</si>
  <si>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</si>
  <si>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</si>
  <si>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</si>
  <si>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</si>
  <si>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</si>
  <si>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</si>
  <si>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</si>
  <si>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</si>
  <si>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</si>
  <si>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</si>
  <si>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</si>
  <si>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</si>
  <si>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</si>
  <si>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</si>
  <si>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</si>
  <si>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</si>
  <si>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</si>
  <si>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</si>
  <si>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</si>
  <si>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</si>
  <si>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</si>
  <si>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</si>
  <si>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</si>
  <si>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</si>
  <si>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</si>
  <si>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</si>
  <si>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</si>
  <si>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</si>
  <si>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</si>
  <si>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</si>
  <si>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</si>
  <si>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</si>
  <si>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</si>
  <si>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</si>
  <si>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</si>
  <si>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</si>
  <si>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</si>
  <si>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</si>
  <si>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</si>
  <si>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</si>
  <si>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</si>
  <si>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</si>
  <si>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</si>
  <si>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</si>
  <si>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</si>
  <si>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</si>
  <si>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</si>
  <si>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</si>
  <si>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</si>
  <si>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</si>
  <si>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</si>
  <si>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</si>
  <si>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</si>
  <si>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</si>
  <si>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</si>
  <si>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</si>
  <si>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</si>
  <si>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</si>
  <si>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</si>
  <si>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</si>
  <si>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</si>
  <si>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</si>
  <si>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</si>
  <si>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</si>
  <si>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</si>
  <si>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</si>
  <si>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</si>
  <si>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</si>
  <si>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</si>
  <si>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</si>
  <si>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</si>
  <si>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</si>
  <si>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</si>
  <si>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</si>
  <si>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</si>
  <si>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</si>
  <si>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</si>
  <si>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</si>
  <si>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</si>
  <si>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</si>
  <si>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</si>
  <si>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</si>
  <si>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</si>
  <si>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</si>
  <si>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</si>
  <si>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</si>
  <si>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</si>
  <si>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</si>
  <si>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</si>
  <si>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</si>
  <si>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</si>
  <si>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</si>
  <si>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</si>
  <si>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</si>
  <si>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</si>
  <si>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</si>
  <si>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</si>
  <si>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</si>
  <si>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</si>
  <si>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</si>
  <si>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</si>
  <si>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</si>
  <si>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</si>
  <si>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</si>
  <si>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</si>
  <si>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</si>
  <si>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</si>
  <si>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</si>
  <si>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</si>
  <si>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</si>
  <si>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</si>
  <si>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</si>
  <si>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</si>
  <si>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</si>
  <si>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</si>
  <si>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</si>
  <si>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</si>
  <si>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</si>
  <si>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</si>
  <si>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</si>
  <si>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</si>
  <si>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</si>
  <si>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</si>
  <si>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</si>
  <si>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</si>
  <si>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</si>
  <si>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</si>
  <si>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</si>
  <si>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</si>
  <si>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</si>
  <si>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</si>
  <si>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</si>
  <si>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</si>
  <si>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</si>
  <si>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</si>
  <si>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</si>
  <si>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</si>
  <si>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</si>
  <si>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</si>
  <si>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</si>
  <si>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</si>
  <si>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</si>
  <si>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</si>
  <si>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</si>
  <si>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</si>
  <si>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</si>
  <si>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</si>
  <si>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</si>
  <si>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</si>
  <si>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</si>
  <si>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</si>
  <si>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</si>
  <si>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</si>
  <si>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</si>
  <si>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</si>
  <si>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</si>
  <si>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</si>
  <si>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</si>
  <si>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</si>
  <si>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</si>
  <si>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</si>
  <si>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</si>
  <si>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</si>
  <si>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</si>
  <si>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</si>
  <si>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</si>
  <si>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</si>
  <si>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</si>
  <si>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</si>
  <si>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</si>
  <si>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</si>
  <si>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</si>
  <si>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</si>
  <si>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</si>
  <si>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</si>
  <si>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</si>
  <si>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</si>
  <si>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</si>
  <si>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</si>
  <si>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</si>
  <si>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</si>
  <si>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</si>
  <si>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</si>
  <si>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</si>
  <si>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</si>
  <si>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</si>
  <si>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</si>
  <si>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</si>
  <si>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</si>
  <si>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</si>
  <si>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</si>
  <si>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</si>
  <si>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</si>
  <si>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</si>
  <si>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</si>
  <si>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</si>
  <si>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</si>
  <si>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</si>
  <si>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</si>
  <si>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</si>
  <si>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</si>
  <si>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</si>
  <si>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</si>
  <si>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</si>
  <si>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</si>
  <si>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</si>
  <si>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</si>
  <si>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</si>
  <si>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</si>
  <si>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</si>
  <si>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</si>
  <si>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</si>
  <si>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</si>
  <si>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</si>
  <si>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</si>
  <si>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</si>
  <si>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</si>
  <si>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</si>
  <si>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</si>
  <si>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</si>
  <si>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</si>
  <si>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</si>
  <si>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</si>
  <si>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</si>
  <si>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</si>
  <si>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</si>
  <si>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</si>
  <si>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</si>
  <si>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</si>
  <si>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</si>
  <si>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</si>
  <si>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</si>
  <si>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</si>
  <si>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</si>
  <si>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</si>
  <si>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</si>
  <si>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</si>
  <si>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</si>
  <si>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</si>
  <si>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</si>
  <si>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</si>
  <si>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</si>
  <si>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</si>
  <si>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</si>
  <si>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</si>
  <si>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</si>
  <si>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</si>
  <si>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</si>
  <si>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</si>
  <si>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</si>
  <si>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</si>
  <si>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</si>
  <si>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</si>
  <si>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</si>
  <si>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</si>
  <si>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</si>
  <si>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</si>
  <si>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</si>
  <si>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</si>
  <si>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</si>
  <si>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</si>
  <si>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</si>
  <si>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</si>
  <si>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</si>
  <si>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</si>
  <si>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</si>
  <si>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</si>
  <si>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</si>
  <si>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</si>
  <si>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</si>
  <si>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</si>
  <si>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</si>
  <si>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</si>
  <si>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</si>
  <si>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</si>
  <si>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</si>
  <si>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</si>
  <si>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</si>
  <si>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</si>
  <si>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</si>
  <si>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</si>
  <si>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</si>
  <si>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</si>
  <si>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</si>
  <si>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</si>
  <si>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</si>
  <si>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</si>
  <si>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</si>
  <si>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</si>
  <si>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</si>
  <si>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</si>
  <si>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</si>
  <si>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</si>
  <si>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</si>
  <si>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</si>
  <si>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</si>
  <si>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</si>
  <si>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</si>
  <si>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</si>
  <si>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</si>
  <si>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</si>
  <si>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</si>
  <si>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</si>
  <si>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</si>
  <si>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</si>
  <si>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</si>
  <si>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</si>
  <si>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</si>
  <si>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</si>
  <si>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</si>
  <si>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</si>
  <si>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</si>
  <si>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</si>
  <si>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</si>
  <si>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</si>
  <si>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</si>
  <si>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</si>
  <si>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</si>
  <si>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</si>
  <si>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</si>
  <si>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</si>
  <si>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</si>
  <si>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</si>
  <si>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</si>
  <si>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</si>
  <si>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</si>
  <si>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</si>
  <si>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</si>
  <si>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</si>
  <si>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</si>
  <si>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</si>
  <si>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</si>
  <si>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</si>
  <si>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</si>
  <si>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</si>
  <si>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</si>
  <si>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</si>
  <si>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</si>
  <si>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</si>
  <si>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</si>
  <si>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</si>
  <si>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</si>
  <si>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</si>
  <si>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</si>
  <si>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</si>
  <si>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</si>
  <si>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</si>
  <si>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</si>
  <si>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</si>
  <si>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</si>
  <si>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</si>
  <si>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</si>
  <si>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</si>
  <si>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</si>
  <si>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</si>
  <si>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</si>
  <si>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</si>
  <si>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</si>
  <si>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</si>
  <si>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</si>
  <si>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</si>
  <si>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</si>
  <si>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</si>
  <si>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</si>
  <si>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</si>
  <si>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</si>
  <si>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</si>
  <si>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</si>
  <si>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</si>
  <si>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</si>
  <si>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</si>
  <si>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</si>
  <si>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</si>
  <si>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</si>
  <si>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</si>
  <si>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</si>
  <si>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</si>
  <si>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</si>
  <si>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</si>
  <si>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</si>
  <si>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</si>
  <si>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</si>
  <si>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</si>
  <si>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</si>
  <si>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</si>
  <si>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</si>
  <si>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</si>
  <si>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</si>
  <si>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</si>
  <si>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</si>
  <si>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</si>
  <si>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</si>
  <si>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</si>
  <si>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</si>
  <si>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</si>
  <si>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</si>
  <si>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</si>
  <si>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</si>
  <si>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</si>
  <si>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</si>
  <si>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</si>
  <si>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</si>
  <si>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</si>
  <si>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</si>
  <si>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</si>
  <si>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</si>
  <si>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</si>
  <si>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</si>
  <si>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</si>
  <si>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</si>
  <si>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</si>
  <si>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</si>
  <si>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</si>
  <si>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</si>
  <si>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</si>
  <si>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</si>
  <si>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</si>
  <si>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</si>
  <si>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</si>
  <si>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</si>
  <si>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</si>
  <si>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</si>
  <si>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</si>
  <si>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</si>
  <si>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</si>
  <si>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</si>
  <si>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</si>
  <si>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</si>
  <si>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</si>
  <si>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</si>
  <si>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</si>
  <si>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</si>
  <si>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</si>
  <si>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</si>
  <si>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</si>
  <si>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</si>
  <si>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</si>
  <si>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</si>
  <si>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</si>
  <si>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</si>
  <si>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</si>
  <si>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</si>
  <si>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</si>
  <si>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</si>
  <si>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</si>
  <si>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</si>
  <si>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</si>
  <si>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</si>
  <si>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</si>
  <si>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</si>
  <si>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</si>
  <si>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</si>
  <si>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</si>
  <si>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</si>
  <si>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</si>
  <si>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</si>
  <si>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</si>
  <si>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</si>
  <si>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</si>
  <si>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</si>
  <si>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</si>
  <si>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</si>
  <si>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</si>
  <si>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</si>
  <si>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</si>
  <si>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</si>
  <si>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</si>
  <si>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</si>
  <si>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</si>
  <si>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</si>
  <si>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</si>
  <si>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</si>
  <si>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</si>
  <si>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</si>
  <si>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</si>
  <si>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</si>
  <si>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</si>
  <si>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</si>
  <si>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</si>
  <si>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</si>
  <si>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</si>
  <si>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</si>
  <si>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</si>
  <si>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</si>
  <si>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</si>
  <si>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</si>
  <si>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</si>
  <si>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</si>
  <si>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</si>
  <si>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</si>
  <si>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</si>
  <si>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</si>
  <si>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</si>
  <si>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</si>
  <si>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</si>
  <si>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</si>
  <si>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</si>
  <si>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</si>
  <si>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</si>
  <si>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</si>
  <si>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</si>
  <si>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</si>
  <si>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</si>
  <si>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</si>
  <si>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</si>
  <si>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</si>
  <si>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</si>
  <si>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</si>
  <si>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</si>
  <si>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</si>
  <si>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</si>
  <si>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</si>
  <si>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</si>
  <si>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</si>
  <si>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</si>
  <si>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</si>
  <si>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</si>
  <si>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</si>
  <si>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</si>
  <si>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</si>
  <si>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</si>
  <si>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</si>
  <si>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</si>
  <si>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</si>
  <si>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</si>
  <si>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</si>
  <si>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</si>
  <si>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</si>
  <si>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</si>
  <si>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</si>
  <si>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</si>
  <si>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</si>
  <si>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</si>
  <si>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</si>
  <si>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</si>
  <si>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</si>
  <si>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</si>
  <si>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</si>
  <si>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</si>
  <si>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</si>
  <si>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</si>
  <si>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</si>
  <si>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</si>
  <si>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</si>
  <si>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</si>
  <si>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</si>
  <si>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</si>
  <si>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</si>
  <si>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</si>
  <si>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</si>
  <si>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</si>
  <si>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</si>
  <si>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</si>
  <si>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</si>
  <si>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</si>
  <si>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</si>
  <si>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</si>
  <si>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</si>
  <si>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</si>
  <si>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</si>
  <si>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</si>
  <si>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</si>
  <si>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</si>
  <si>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</si>
  <si>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</si>
  <si>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</si>
  <si>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</si>
  <si>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</si>
  <si>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</si>
  <si>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</si>
  <si>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</si>
  <si>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</si>
  <si>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</si>
  <si>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</si>
  <si>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</si>
  <si>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</si>
  <si>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</si>
  <si>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</si>
  <si>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</si>
  <si>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</si>
  <si>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</si>
  <si>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</si>
  <si>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</si>
  <si>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</si>
  <si>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</si>
  <si>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</si>
  <si>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</si>
  <si>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</si>
  <si>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</si>
  <si>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</si>
  <si>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</si>
  <si>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</si>
  <si>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</si>
  <si>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</si>
  <si>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</si>
  <si>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</si>
  <si>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</si>
  <si>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</si>
  <si>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</si>
  <si>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</si>
  <si>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</si>
  <si>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</si>
  <si>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</si>
  <si>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</si>
  <si>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</si>
  <si>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</si>
  <si>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</si>
  <si>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</si>
  <si>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</si>
  <si>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</si>
  <si>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</si>
  <si>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</si>
  <si>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</si>
  <si>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</si>
  <si>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</si>
  <si>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</si>
  <si>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</si>
  <si>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</si>
  <si>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</si>
  <si>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</si>
  <si>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</si>
  <si>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</si>
  <si>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</si>
  <si>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</si>
  <si>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</si>
  <si>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</si>
  <si>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</si>
  <si>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</si>
  <si>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</si>
  <si>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</si>
  <si>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</si>
  <si>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</si>
  <si>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</si>
  <si>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</si>
  <si>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</si>
  <si>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</si>
  <si>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</si>
  <si>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</si>
  <si>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</si>
  <si>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</si>
  <si>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</si>
  <si>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</si>
  <si>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</si>
  <si>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</si>
  <si>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</si>
  <si>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</si>
  <si>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</si>
  <si>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</si>
  <si>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</si>
  <si>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</si>
  <si>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</si>
  <si>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</si>
  <si>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</si>
  <si>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</si>
  <si>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</si>
  <si>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</si>
  <si>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</si>
  <si>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</si>
  <si>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</si>
  <si>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</si>
  <si>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</si>
  <si>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</si>
  <si>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</si>
  <si>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</si>
  <si>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</si>
  <si>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</si>
  <si>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</si>
  <si>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</si>
  <si>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</si>
  <si>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</si>
  <si>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</si>
  <si>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</si>
  <si>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</si>
  <si>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</si>
  <si>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</si>
  <si>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</si>
  <si>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</si>
  <si>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</si>
  <si>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</si>
  <si>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</si>
  <si>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</si>
  <si>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</si>
  <si>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</si>
  <si>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</si>
  <si>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</si>
  <si>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</si>
  <si>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</si>
  <si>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</si>
  <si>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</si>
  <si>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</si>
  <si>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</si>
  <si>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</si>
  <si>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</si>
  <si>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</si>
  <si>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</si>
  <si>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</si>
  <si>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</si>
  <si>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</si>
  <si>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</si>
  <si>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</si>
  <si>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</si>
  <si>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</si>
  <si>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</si>
  <si>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</si>
  <si>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</si>
  <si>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</si>
  <si>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</si>
  <si>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</si>
  <si>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</si>
  <si>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</si>
  <si>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</si>
  <si>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</si>
  <si>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</si>
  <si>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</si>
  <si>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</si>
  <si>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</si>
  <si>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</si>
  <si>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</si>
  <si>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</si>
  <si>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</si>
  <si>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</si>
  <si>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</si>
  <si>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</si>
  <si>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</si>
  <si>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</si>
  <si>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</si>
  <si>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</si>
  <si>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</si>
  <si>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</si>
  <si>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</si>
  <si>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</si>
  <si>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</si>
  <si>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</si>
  <si>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</si>
  <si>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</si>
  <si>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</si>
  <si>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</si>
  <si>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</si>
  <si>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</si>
  <si>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</si>
  <si>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</si>
  <si>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</si>
  <si>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</si>
  <si>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</si>
  <si>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</si>
  <si>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</si>
  <si>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</si>
  <si>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</si>
  <si>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</si>
  <si>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</si>
  <si>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</si>
  <si>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</si>
  <si>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</si>
  <si>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</si>
  <si>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</si>
  <si>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</si>
  <si>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</si>
  <si>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</si>
  <si>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</si>
  <si>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</si>
  <si>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</si>
  <si>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</si>
  <si>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</si>
  <si>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</si>
  <si>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</si>
  <si>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</si>
  <si>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</si>
  <si>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</si>
  <si>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</si>
  <si>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</si>
  <si>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</si>
  <si>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</si>
  <si>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</si>
  <si>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</si>
  <si>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</si>
  <si>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</si>
  <si>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</si>
  <si>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</si>
  <si>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</si>
  <si>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</si>
  <si>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</si>
  <si>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</si>
  <si>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</si>
  <si>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</si>
  <si>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</si>
  <si>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</si>
  <si>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</si>
  <si>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</si>
  <si>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</si>
  <si>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</si>
  <si>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</si>
  <si>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</si>
  <si>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</si>
  <si>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</si>
  <si>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</si>
  <si>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</si>
  <si>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</si>
  <si>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</si>
  <si>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</si>
  <si>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</si>
  <si>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</si>
  <si>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</si>
  <si>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</si>
  <si>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</si>
  <si>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</si>
  <si>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</si>
  <si>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</si>
  <si>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</si>
  <si>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</si>
  <si>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</si>
  <si>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</si>
  <si>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</si>
  <si>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</si>
  <si>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</si>
  <si>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</si>
  <si>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</si>
  <si>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</si>
  <si>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</si>
  <si>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</si>
  <si>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</si>
  <si>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</si>
  <si>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</si>
  <si>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</si>
  <si>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</si>
  <si>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</si>
  <si>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</si>
  <si>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</si>
  <si>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</si>
  <si>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</si>
  <si>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</si>
  <si>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</si>
  <si>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</si>
  <si>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</si>
  <si>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</si>
  <si>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</si>
  <si>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</si>
  <si>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</si>
  <si>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</si>
  <si>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</si>
  <si>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</si>
  <si>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</si>
  <si>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</si>
  <si>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</si>
  <si>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</si>
  <si>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</si>
  <si>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</si>
  <si>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</si>
  <si>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</si>
  <si>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</si>
  <si>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</si>
  <si>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</si>
  <si>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</si>
  <si>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</si>
  <si>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</si>
  <si>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</si>
  <si>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</si>
  <si>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</si>
  <si>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</si>
  <si>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</si>
  <si>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</si>
  <si>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</si>
  <si>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</si>
  <si>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</si>
  <si>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</si>
  <si>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</si>
  <si>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</si>
  <si>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</si>
  <si>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</si>
  <si>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</si>
  <si>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</si>
  <si>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</si>
  <si>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</si>
  <si>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</si>
  <si>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</si>
  <si>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</si>
  <si>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</si>
  <si>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</si>
  <si>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</si>
  <si>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</si>
  <si>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</si>
  <si>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</si>
  <si>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</si>
  <si>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</si>
  <si>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</si>
  <si>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</si>
  <si>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</si>
  <si>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</si>
  <si>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</si>
  <si>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</si>
  <si>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</si>
  <si>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</si>
  <si>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</si>
  <si>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</si>
  <si>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</si>
  <si>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</si>
  <si>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</si>
  <si>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</si>
  <si>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</si>
  <si>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</si>
  <si>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</si>
  <si>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</si>
  <si>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</si>
  <si>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</si>
  <si>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</si>
  <si>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</si>
  <si>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</si>
  <si>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</si>
  <si>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</si>
  <si>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</si>
  <si>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</si>
  <si>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</si>
  <si>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</si>
  <si>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</si>
  <si>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</si>
  <si>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</si>
  <si>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</si>
  <si>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</si>
  <si>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</si>
  <si>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</si>
  <si>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</si>
  <si>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</si>
  <si>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</si>
  <si>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</si>
  <si>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</si>
  <si>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</si>
  <si>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</si>
  <si>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</si>
  <si>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</si>
  <si>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</si>
  <si>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</si>
  <si>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</si>
  <si>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</si>
  <si>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</si>
  <si>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</si>
  <si>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</si>
  <si>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</si>
  <si>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</si>
  <si>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</si>
  <si>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</si>
  <si>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</si>
  <si>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</si>
  <si>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</si>
  <si>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</si>
  <si>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</si>
  <si>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</si>
  <si>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</si>
  <si>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</si>
  <si>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</si>
  <si>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</si>
  <si>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</si>
  <si>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</si>
  <si>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</si>
  <si>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</si>
  <si>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</si>
  <si>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</si>
  <si>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</si>
  <si>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</si>
  <si>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</si>
  <si>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</si>
  <si>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</si>
  <si>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</si>
  <si>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</si>
  <si>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</si>
  <si>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</si>
  <si>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</si>
  <si>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</si>
  <si>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</si>
  <si>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</si>
  <si>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</si>
  <si>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</si>
  <si>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</si>
  <si>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</si>
  <si>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</si>
  <si>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</si>
  <si>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</si>
  <si>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</si>
  <si>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</si>
  <si>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</si>
  <si>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</si>
  <si>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</si>
  <si>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</si>
  <si>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</si>
  <si>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</si>
  <si>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</si>
  <si>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</si>
  <si>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</si>
  <si>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</si>
  <si>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</si>
  <si>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</si>
  <si>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</si>
  <si>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</si>
  <si>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</si>
  <si>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</si>
  <si>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</si>
  <si>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</si>
  <si>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</si>
  <si>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</si>
  <si>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</si>
  <si>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</si>
  <si>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</si>
  <si>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</si>
  <si>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</si>
  <si>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</si>
  <si>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</si>
  <si>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</si>
  <si>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</si>
  <si>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</si>
  <si>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</si>
  <si>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</si>
  <si>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</si>
  <si>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</si>
  <si>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</si>
  <si>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</si>
  <si>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</si>
  <si>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</si>
  <si>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</si>
  <si>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</si>
  <si>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</si>
  <si>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</si>
  <si>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</si>
  <si>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</si>
  <si>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</si>
  <si>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</si>
  <si>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</si>
  <si>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</si>
  <si>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</si>
  <si>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</si>
  <si>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</si>
  <si>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</si>
  <si>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</si>
  <si>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</si>
  <si>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</si>
  <si>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</si>
  <si>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</si>
  <si>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</si>
  <si>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</si>
  <si>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</si>
  <si>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</si>
  <si>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</si>
  <si>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</si>
  <si>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</si>
  <si>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</si>
  <si>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</si>
  <si>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</si>
  <si>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</si>
  <si>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</si>
  <si>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</si>
  <si>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</si>
  <si>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</si>
  <si>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</si>
  <si>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</si>
  <si>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</si>
  <si>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</si>
  <si>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</si>
  <si>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</si>
  <si>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</si>
  <si>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</si>
  <si>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</si>
  <si>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</si>
  <si>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</si>
  <si>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</si>
  <si>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</si>
  <si>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</si>
  <si>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</si>
  <si>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</si>
  <si>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</si>
  <si>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</si>
  <si>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</si>
  <si>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</si>
  <si>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</si>
  <si>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</si>
  <si>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</si>
  <si>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</si>
  <si>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</si>
  <si>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</si>
  <si>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</si>
  <si>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</si>
  <si>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</si>
  <si>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</si>
  <si>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</si>
  <si>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</si>
  <si>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</si>
  <si>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</si>
  <si>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</si>
  <si>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</si>
  <si>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</si>
  <si>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</si>
  <si>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</si>
  <si>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</si>
  <si>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</si>
  <si>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</si>
  <si>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</si>
  <si>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</si>
  <si>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</si>
  <si>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</si>
  <si>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</si>
  <si>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</si>
  <si>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</si>
  <si>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</si>
  <si>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</si>
  <si>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</si>
  <si>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</si>
  <si>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</si>
  <si>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</si>
  <si>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</si>
  <si>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</si>
  <si>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</si>
  <si>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</si>
  <si>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</si>
  <si>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</si>
  <si>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</si>
  <si>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</si>
  <si>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</si>
  <si>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</si>
  <si>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</si>
  <si>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</si>
  <si>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</si>
  <si>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</si>
  <si>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</si>
  <si>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</si>
  <si>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</si>
  <si>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</si>
  <si>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</si>
  <si>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</si>
  <si>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</si>
  <si>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</si>
  <si>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</si>
  <si>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</si>
  <si>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</si>
  <si>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</si>
  <si>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</si>
  <si>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</si>
  <si>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</si>
  <si>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</si>
  <si>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</si>
  <si>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</si>
  <si>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</si>
  <si>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</si>
  <si>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</si>
  <si>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</si>
  <si>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</si>
  <si>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</si>
  <si>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</si>
  <si>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</si>
  <si>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</si>
  <si>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</si>
  <si>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</si>
  <si>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</si>
  <si>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</si>
  <si>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</si>
  <si>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</si>
  <si>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</si>
  <si>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</si>
  <si>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</si>
  <si>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</si>
  <si>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</si>
  <si>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</si>
  <si>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</si>
  <si>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</si>
  <si>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</si>
  <si>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</si>
  <si>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</si>
  <si>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</si>
  <si>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</si>
  <si>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</si>
  <si>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</si>
  <si>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</si>
  <si>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</si>
  <si>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</si>
  <si>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</si>
  <si>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</si>
  <si>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</si>
  <si>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</si>
  <si>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</si>
  <si>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</si>
  <si>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</si>
  <si>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</si>
  <si>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</si>
  <si>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</si>
  <si>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</si>
  <si>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</si>
  <si>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</si>
  <si>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</si>
  <si>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</si>
  <si>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</si>
  <si>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</si>
  <si>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</si>
  <si>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</si>
  <si>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</si>
  <si>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</si>
  <si>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</si>
  <si>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</si>
  <si>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</si>
  <si>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</si>
  <si>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</si>
  <si>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</si>
  <si>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</si>
  <si>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</si>
  <si>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</si>
  <si>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</si>
  <si>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</si>
  <si>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</si>
  <si>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</si>
  <si>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</si>
  <si>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</si>
  <si>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</si>
  <si>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</si>
  <si>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</si>
  <si>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</si>
  <si>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</si>
  <si>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</si>
  <si>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</si>
  <si>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</si>
  <si>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</si>
  <si>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</si>
  <si>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</si>
  <si>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</si>
  <si>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</si>
  <si>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</si>
  <si>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</si>
  <si>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</si>
  <si>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</si>
  <si>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</si>
  <si>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</si>
  <si>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</si>
  <si>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</si>
  <si>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</si>
  <si>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</si>
  <si>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</si>
  <si>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</si>
  <si>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</si>
  <si>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</si>
  <si>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</si>
  <si>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</si>
  <si>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</si>
  <si>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</si>
  <si>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</si>
  <si>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</si>
  <si>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</si>
  <si>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</si>
  <si>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</si>
  <si>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</si>
  <si>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</si>
  <si>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</si>
  <si>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</si>
  <si>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</si>
  <si>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</si>
  <si>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</si>
  <si>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</si>
  <si>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</si>
  <si>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</si>
  <si>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</si>
  <si>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</si>
  <si>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</si>
  <si>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</si>
  <si>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</si>
  <si>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</si>
  <si>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</si>
  <si>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</si>
  <si>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</si>
  <si>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</si>
  <si>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</si>
  <si>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</si>
  <si>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</si>
  <si>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</si>
  <si>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</si>
  <si>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</si>
  <si>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</si>
  <si>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</si>
  <si>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</si>
  <si>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</si>
  <si>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</si>
  <si>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</si>
  <si>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</si>
  <si>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</si>
  <si>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</si>
  <si>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</si>
  <si>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</si>
  <si>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</si>
  <si>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</si>
  <si>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</si>
  <si>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</si>
  <si>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</si>
  <si>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</si>
  <si>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</si>
  <si>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</si>
  <si>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</si>
  <si>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</si>
  <si>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</si>
  <si>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</si>
  <si>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</si>
  <si>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</si>
  <si>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</si>
  <si>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</si>
  <si>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</si>
  <si>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</si>
  <si>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</si>
  <si>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</si>
  <si>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</si>
  <si>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</si>
  <si>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</si>
  <si>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</si>
  <si>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</si>
  <si>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</si>
  <si>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</si>
  <si>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</si>
  <si>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</si>
  <si>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</si>
  <si>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</si>
  <si>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</si>
  <si>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</si>
  <si>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</si>
  <si>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</si>
  <si>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</si>
  <si>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</si>
  <si>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</si>
  <si>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</si>
  <si>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</si>
  <si>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</si>
  <si>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</si>
  <si>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</si>
  <si>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</si>
  <si>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</si>
  <si>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</si>
  <si>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</si>
  <si>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</si>
  <si>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</si>
  <si>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</si>
  <si>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</si>
  <si>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</si>
  <si>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</si>
  <si>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</si>
  <si>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</si>
  <si>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</si>
  <si>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</si>
  <si>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</si>
  <si>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</si>
  <si>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</si>
  <si>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</si>
  <si>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</si>
  <si>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</si>
  <si>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</si>
  <si>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</si>
  <si>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</si>
  <si>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</si>
  <si>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</si>
  <si>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</si>
  <si>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</si>
  <si>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</si>
  <si>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</si>
  <si>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</si>
  <si>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</si>
  <si>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</si>
  <si>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</si>
  <si>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</si>
  <si>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</si>
  <si>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</si>
  <si>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</si>
  <si>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</si>
  <si>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</si>
  <si>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</si>
  <si>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</si>
  <si>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</si>
  <si>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</si>
  <si>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</si>
  <si>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</si>
  <si>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</si>
  <si>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</si>
  <si>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</si>
  <si>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</si>
  <si>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</si>
  <si>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</si>
  <si>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</si>
  <si>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</si>
  <si>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</si>
  <si>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</si>
  <si>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</si>
  <si>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</si>
  <si>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</si>
  <si>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</si>
  <si>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</si>
  <si>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</si>
  <si>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</si>
  <si>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</si>
  <si>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</si>
  <si>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</si>
  <si>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</si>
  <si>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</si>
  <si>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</si>
  <si>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</si>
  <si>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</si>
  <si>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</si>
  <si>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</si>
  <si>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</si>
  <si>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</si>
  <si>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</si>
  <si>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</si>
  <si>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</si>
  <si>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</si>
  <si>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</si>
  <si>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</si>
  <si>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</si>
  <si>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</si>
  <si>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</si>
  <si>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</si>
  <si>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</si>
  <si>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</si>
  <si>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</si>
  <si>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</si>
  <si>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</si>
  <si>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</si>
  <si>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</si>
  <si>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</si>
  <si>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</si>
  <si>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</si>
  <si>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</si>
  <si>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</si>
  <si>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</si>
  <si>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</si>
  <si>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</si>
  <si>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</si>
  <si>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</si>
  <si>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</si>
  <si>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</si>
  <si>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</si>
  <si>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</si>
  <si>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</si>
  <si>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</si>
  <si>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</si>
  <si>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</si>
  <si>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</si>
  <si>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</si>
  <si>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</si>
  <si>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</si>
  <si>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</si>
  <si>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</si>
  <si>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</si>
  <si>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</si>
  <si>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</si>
  <si>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</si>
  <si>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</si>
  <si>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</si>
  <si>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</si>
  <si>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</si>
  <si>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</si>
  <si>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</si>
  <si>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</si>
  <si>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</si>
  <si>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</si>
  <si>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</si>
  <si>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</si>
  <si>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</si>
  <si>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</si>
  <si>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</si>
  <si>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</si>
  <si>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</si>
  <si>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</si>
  <si>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</si>
  <si>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</si>
  <si>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</si>
  <si>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</si>
  <si>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</si>
  <si>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</si>
  <si>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</si>
  <si>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</si>
  <si>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</si>
  <si>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</si>
  <si>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</si>
  <si>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</si>
  <si>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</si>
  <si>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</si>
  <si>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</si>
  <si>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</si>
  <si>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</si>
  <si>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</si>
  <si>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</si>
  <si>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</si>
  <si>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</si>
  <si>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</si>
  <si>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</si>
  <si>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</si>
  <si>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</si>
  <si>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</si>
  <si>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</si>
  <si>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</si>
  <si>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</si>
  <si>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</si>
  <si>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</si>
  <si>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</si>
  <si>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</si>
  <si>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</si>
  <si>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</si>
  <si>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</si>
  <si>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</si>
  <si>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</si>
  <si>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</si>
  <si>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</si>
  <si>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</si>
  <si>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</si>
  <si>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</si>
  <si>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</si>
  <si>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</si>
  <si>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</si>
  <si>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</si>
  <si>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</si>
  <si>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</si>
  <si>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</si>
  <si>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</si>
  <si>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</si>
  <si>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</si>
  <si>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</si>
  <si>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</si>
  <si>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</si>
  <si>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</si>
  <si>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</si>
  <si>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</si>
  <si>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</si>
  <si>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</si>
  <si>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</si>
  <si>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</si>
  <si>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</si>
  <si>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</si>
  <si>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</si>
  <si>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</si>
  <si>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</si>
  <si>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</si>
  <si>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</si>
  <si>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</si>
  <si>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</si>
  <si>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</si>
  <si>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</si>
  <si>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</si>
  <si>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</si>
  <si>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</si>
  <si>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</si>
  <si>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</si>
  <si>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</si>
  <si>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</si>
  <si>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</si>
  <si>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</si>
  <si>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</si>
  <si>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</si>
  <si>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</si>
  <si>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</si>
  <si>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</si>
  <si>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</si>
  <si>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</si>
  <si>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</si>
  <si>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</si>
  <si>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</si>
  <si>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</si>
  <si>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</si>
  <si>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</si>
  <si>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</si>
  <si>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</si>
  <si>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</si>
  <si>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</si>
  <si>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</si>
  <si>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</si>
  <si>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</si>
  <si>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</si>
  <si>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</si>
  <si>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</si>
  <si>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</si>
  <si>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</si>
  <si>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</si>
  <si>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</si>
  <si>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</si>
  <si>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</si>
  <si>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</si>
  <si>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</si>
  <si>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</si>
  <si>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</si>
  <si>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</si>
  <si>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</si>
  <si>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</si>
  <si>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</si>
  <si>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</si>
  <si>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</si>
  <si>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</si>
  <si>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</si>
  <si>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</si>
  <si>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</si>
  <si>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</si>
  <si>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</si>
  <si>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</si>
  <si>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</si>
  <si>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</si>
  <si>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</si>
  <si>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</si>
  <si>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</si>
  <si>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</si>
  <si>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</si>
  <si>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</si>
  <si>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</si>
  <si>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</si>
  <si>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</si>
  <si>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</si>
  <si>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</si>
  <si>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</si>
  <si>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</si>
  <si>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</si>
  <si>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</si>
  <si>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</si>
  <si>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</si>
  <si>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</si>
  <si>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</si>
  <si>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</si>
  <si>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</si>
  <si>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</si>
  <si>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</si>
  <si>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</si>
  <si>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</si>
  <si>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</si>
  <si>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</si>
  <si>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</si>
  <si>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</si>
  <si>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</si>
  <si>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</si>
  <si>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</si>
  <si>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</si>
  <si>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</si>
  <si>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</si>
  <si>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</si>
  <si>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</si>
  <si>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</si>
  <si>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</si>
  <si>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</si>
  <si>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</si>
  <si>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</si>
  <si>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</si>
  <si>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</si>
  <si>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</si>
  <si>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</si>
  <si>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</si>
  <si>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</si>
  <si>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</si>
  <si>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</si>
  <si>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</si>
  <si>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</si>
  <si>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</si>
  <si>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</si>
  <si>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</si>
  <si>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</si>
  <si>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</si>
  <si>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</si>
  <si>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</si>
  <si>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</si>
  <si>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</si>
  <si>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</si>
  <si>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</si>
  <si>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</si>
  <si>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</si>
  <si>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</si>
  <si>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</si>
  <si>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</si>
  <si>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</si>
  <si>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</si>
  <si>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</si>
  <si>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</si>
  <si>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</si>
  <si>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</si>
  <si>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</si>
  <si>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</si>
  <si>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</si>
  <si>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</si>
  <si>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</si>
  <si>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</si>
  <si>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</si>
  <si>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</si>
  <si>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</si>
  <si>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</si>
  <si>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</si>
  <si>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</si>
  <si>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</si>
  <si>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</si>
  <si>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</si>
  <si>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</si>
  <si>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</si>
  <si>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</si>
  <si>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</si>
  <si>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</si>
  <si>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</si>
  <si>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</si>
  <si>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</si>
  <si>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</si>
  <si>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</si>
  <si>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</si>
  <si>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</si>
  <si>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</si>
  <si>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</si>
  <si>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</si>
  <si>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</si>
  <si>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</si>
  <si>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</si>
  <si>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</si>
  <si>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</si>
  <si>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</si>
  <si>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</si>
  <si>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</si>
  <si>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</si>
  <si>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</si>
  <si>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</si>
  <si>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</si>
  <si>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</si>
  <si>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</si>
  <si>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</si>
  <si>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</si>
  <si>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</si>
  <si>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</si>
  <si>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</si>
  <si>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</si>
  <si>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</si>
  <si>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</si>
  <si>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</si>
  <si>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</si>
  <si>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</si>
  <si>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</si>
  <si>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</si>
  <si>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</si>
  <si>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</si>
  <si>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</si>
  <si>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</si>
  <si>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</si>
  <si>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</si>
  <si>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</si>
  <si>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</si>
  <si>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</si>
  <si>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</si>
  <si>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</si>
  <si>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</si>
  <si>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</si>
  <si>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</si>
  <si>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</si>
  <si>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</si>
  <si>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</si>
  <si>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</si>
  <si>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</si>
  <si>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</si>
  <si>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</si>
  <si>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</si>
  <si>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</si>
  <si>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</si>
  <si>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</si>
  <si>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</si>
  <si>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</si>
  <si>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</si>
  <si>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</si>
  <si>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</si>
  <si>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</si>
  <si>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</si>
  <si>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</si>
  <si>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</si>
  <si>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</si>
  <si>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</si>
  <si>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</si>
  <si>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</si>
  <si>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</si>
  <si>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</si>
  <si>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</si>
  <si>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</si>
  <si>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</si>
  <si>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</si>
  <si>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</si>
  <si>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</si>
  <si>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</si>
  <si>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</si>
  <si>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</si>
  <si>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</si>
  <si>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</si>
  <si>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</si>
  <si>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</si>
  <si>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</si>
  <si>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</si>
  <si>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</si>
  <si>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</si>
  <si>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</si>
  <si>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</si>
  <si>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</si>
  <si>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</si>
  <si>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</si>
  <si>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</si>
  <si>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</si>
  <si>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</si>
  <si>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</si>
  <si>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</si>
  <si>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</si>
  <si>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</si>
  <si>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</si>
  <si>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</si>
  <si>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</si>
  <si>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</si>
  <si>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</si>
  <si>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</si>
  <si>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</si>
  <si>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</si>
  <si>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</si>
  <si>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</si>
  <si>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</si>
  <si>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</si>
  <si>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</si>
  <si>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</si>
  <si>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</si>
  <si>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</si>
  <si>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</si>
  <si>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</si>
  <si>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</si>
  <si>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</si>
  <si>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</si>
  <si>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</si>
  <si>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</si>
  <si>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</si>
  <si>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</si>
  <si>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</si>
  <si>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</si>
  <si>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</si>
  <si>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</si>
  <si>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</si>
  <si>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</si>
  <si>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</si>
  <si>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</si>
  <si>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</si>
  <si>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</si>
  <si>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</si>
  <si>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</si>
  <si>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</si>
  <si>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</si>
  <si>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</si>
  <si>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</si>
  <si>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</si>
  <si>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</si>
  <si>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</si>
  <si>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</si>
  <si>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</si>
  <si>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</si>
  <si>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</si>
  <si>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</si>
  <si>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</si>
  <si>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</si>
  <si>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</si>
  <si>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</si>
  <si>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</si>
  <si>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</si>
  <si>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</si>
  <si>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</si>
  <si>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</si>
  <si>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</si>
  <si>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</si>
  <si>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</si>
  <si>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</si>
  <si>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</si>
  <si>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</si>
  <si>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</si>
  <si>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</si>
  <si>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</si>
  <si>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</si>
  <si>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</si>
  <si>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</si>
  <si>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</si>
  <si>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</si>
  <si>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</si>
  <si>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</si>
  <si>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</si>
  <si>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</si>
  <si>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</si>
  <si>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</si>
  <si>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</si>
  <si>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</si>
  <si>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</si>
  <si>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</si>
  <si>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</si>
  <si>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</si>
  <si>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</si>
  <si>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</si>
  <si>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</si>
  <si>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</si>
  <si>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</si>
  <si>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</si>
  <si>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</si>
  <si>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</si>
  <si>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</si>
  <si>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</si>
  <si>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</si>
  <si>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</si>
  <si>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</si>
  <si>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</si>
  <si>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</si>
  <si>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</si>
  <si>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</si>
  <si>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</si>
  <si>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</si>
  <si>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</si>
  <si>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</si>
  <si>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</si>
  <si>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</si>
  <si>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</si>
  <si>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</si>
  <si>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</si>
  <si>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</si>
  <si>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</si>
  <si>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</si>
  <si>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</si>
  <si>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</si>
  <si>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</si>
  <si>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</si>
  <si>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</si>
  <si>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</si>
  <si>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</si>
  <si>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</si>
  <si>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</si>
  <si>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</si>
  <si>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</si>
  <si>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</si>
  <si>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</si>
  <si>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</si>
  <si>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</si>
  <si>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</si>
  <si>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</si>
  <si>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</si>
  <si>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</si>
  <si>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</si>
  <si>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</si>
  <si>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</si>
  <si>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</si>
  <si>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</si>
  <si>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</si>
  <si>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</si>
  <si>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</si>
  <si>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</si>
  <si>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</si>
  <si>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</si>
  <si>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</si>
  <si>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</si>
  <si>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</si>
  <si>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</si>
  <si>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</si>
  <si>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</si>
  <si>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</si>
  <si>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</si>
  <si>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</si>
  <si>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</si>
  <si>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</si>
  <si>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</si>
  <si>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</si>
  <si>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</si>
  <si>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</si>
  <si>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</si>
  <si>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</si>
  <si>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</si>
  <si>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</si>
  <si>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</si>
  <si>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</si>
  <si>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</si>
  <si>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</si>
  <si>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</si>
  <si>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</si>
  <si>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</si>
  <si>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</si>
  <si>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</si>
  <si>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</si>
  <si>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</si>
  <si>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</si>
  <si>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</si>
  <si>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</si>
  <si>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</si>
  <si>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</si>
  <si>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</si>
  <si>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</si>
  <si>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</si>
  <si>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</si>
  <si>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</si>
  <si>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</si>
  <si>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</si>
  <si>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</si>
  <si>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</si>
  <si>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</si>
  <si>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</si>
  <si>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</si>
  <si>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</si>
  <si>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</si>
  <si>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</si>
  <si>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</si>
  <si>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</si>
  <si>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</si>
  <si>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</si>
  <si>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</si>
  <si>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</si>
  <si>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</si>
  <si>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</si>
  <si>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</si>
  <si>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</si>
  <si>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</si>
  <si>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</si>
  <si>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</si>
  <si>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</si>
  <si>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</si>
  <si>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</si>
  <si>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</si>
  <si>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</si>
  <si>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</si>
  <si>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</si>
  <si>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</si>
  <si>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</si>
  <si>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</si>
  <si>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</si>
  <si>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</si>
  <si>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</si>
  <si>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</si>
  <si>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</si>
  <si>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</si>
  <si>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</si>
  <si>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</si>
  <si>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</si>
  <si>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</si>
  <si>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</si>
  <si>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</si>
  <si>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</si>
  <si>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</si>
  <si>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</si>
  <si>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</si>
  <si>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</si>
  <si>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</si>
  <si>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</si>
  <si>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</si>
  <si>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</si>
  <si>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</si>
  <si>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</si>
  <si>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</si>
  <si>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</si>
  <si>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</si>
  <si>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</si>
  <si>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</si>
  <si>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</si>
  <si>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</si>
  <si>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</si>
  <si>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</si>
  <si>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</si>
  <si>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</si>
  <si>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</si>
  <si>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</si>
  <si>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</si>
  <si>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</si>
  <si>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</si>
  <si>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</si>
  <si>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</si>
  <si>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</si>
  <si>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</si>
  <si>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</si>
  <si>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</si>
  <si>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</si>
  <si>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</si>
  <si>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</si>
  <si>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</si>
  <si>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</si>
  <si>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</si>
  <si>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</si>
  <si>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</si>
  <si>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</si>
  <si>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</si>
  <si>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</si>
  <si>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</si>
  <si>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</si>
  <si>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</si>
  <si>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</si>
  <si>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</si>
  <si>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</si>
  <si>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</si>
  <si>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</si>
  <si>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</si>
  <si>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</si>
  <si>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</si>
  <si>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</si>
  <si>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</si>
  <si>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</si>
  <si>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</si>
  <si>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</si>
  <si>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</si>
  <si>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</si>
  <si>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</si>
  <si>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</si>
  <si>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</si>
  <si>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</si>
  <si>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</si>
  <si>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</si>
  <si>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</si>
  <si>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</si>
  <si>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</si>
  <si>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</si>
  <si>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</si>
  <si>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</si>
  <si>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</si>
  <si>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</si>
  <si>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</si>
  <si>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</si>
  <si>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</si>
  <si>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</si>
  <si>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</si>
  <si>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</si>
  <si>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</si>
  <si>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</si>
  <si>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</si>
  <si>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</si>
  <si>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</si>
  <si>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</si>
  <si>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</si>
  <si>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</si>
  <si>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</si>
  <si>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</si>
  <si>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</si>
  <si>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</si>
  <si>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</si>
  <si>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</si>
  <si>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</si>
  <si>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</si>
  <si>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</si>
  <si>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</si>
  <si>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</si>
  <si>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</si>
  <si>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</si>
  <si>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</si>
  <si>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</si>
  <si>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</si>
  <si>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</si>
  <si>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</si>
  <si>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</si>
  <si>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</si>
  <si>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</si>
  <si>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</si>
  <si>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</si>
  <si>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</si>
  <si>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</si>
  <si>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</si>
  <si>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</si>
  <si>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</si>
  <si>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</si>
  <si>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</si>
  <si>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</si>
  <si>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</si>
  <si>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</si>
  <si>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</si>
  <si>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</si>
  <si>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</si>
  <si>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</si>
  <si>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</si>
  <si>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</si>
  <si>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</si>
  <si>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</si>
  <si>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</si>
  <si>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</si>
  <si>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</si>
  <si>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</si>
  <si>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</si>
  <si>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</si>
  <si>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</si>
  <si>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</si>
  <si>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</si>
  <si>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</si>
  <si>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</si>
  <si>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</si>
  <si>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</si>
  <si>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</si>
  <si>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</si>
  <si>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</si>
  <si>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</si>
  <si>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</si>
  <si>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</si>
  <si>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</si>
  <si>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</si>
  <si>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</si>
  <si>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</si>
  <si>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</si>
  <si>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</si>
  <si>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</si>
  <si>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</si>
  <si>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</si>
  <si>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</si>
  <si>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</si>
  <si>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</si>
  <si>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</si>
  <si>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</si>
  <si>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</si>
  <si>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</si>
  <si>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</si>
  <si>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</si>
  <si>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</si>
  <si>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</si>
  <si>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</si>
  <si>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</si>
  <si>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</si>
  <si>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</si>
  <si>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</si>
  <si>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</si>
  <si>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</si>
  <si>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</si>
  <si>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</si>
  <si>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</si>
  <si>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</si>
  <si>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</si>
  <si>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</si>
  <si>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</si>
  <si>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</si>
  <si>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</si>
  <si>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</si>
  <si>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</si>
  <si>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</si>
  <si>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</si>
  <si>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</si>
  <si>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</si>
  <si>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</si>
  <si>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</si>
  <si>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</si>
  <si>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</si>
  <si>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</si>
  <si>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</si>
  <si>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</si>
  <si>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</si>
  <si>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</si>
  <si>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</si>
  <si>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</si>
  <si>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</si>
  <si>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</si>
  <si>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</si>
  <si>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</si>
  <si>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</si>
  <si>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</si>
  <si>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</si>
  <si>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</si>
  <si>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</si>
  <si>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</si>
  <si>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</si>
  <si>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</si>
  <si>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</si>
  <si>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</si>
  <si>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</si>
  <si>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</si>
  <si>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</si>
  <si>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</si>
  <si>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</si>
  <si>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</si>
  <si>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</si>
  <si>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</si>
  <si>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</si>
  <si>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</si>
  <si>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</si>
  <si>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</si>
  <si>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</si>
  <si>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</si>
  <si>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</si>
  <si>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</si>
  <si>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</si>
  <si>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</si>
  <si>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</si>
  <si>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</si>
  <si>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</si>
  <si>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</si>
  <si>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</si>
  <si>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</si>
  <si>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</si>
  <si>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</si>
  <si>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</si>
  <si>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</si>
  <si>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</si>
  <si>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</si>
  <si>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</si>
  <si>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</si>
  <si>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</si>
  <si>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</si>
  <si>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</si>
  <si>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</si>
  <si>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</si>
  <si>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</si>
  <si>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</si>
  <si>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</si>
  <si>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</si>
  <si>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</si>
  <si>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</si>
  <si>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</si>
  <si>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</si>
  <si>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</si>
  <si>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</si>
  <si>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</si>
  <si>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</si>
  <si>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</si>
  <si>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</si>
  <si>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</si>
  <si>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</si>
  <si>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</si>
  <si>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</si>
  <si>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</si>
  <si>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</si>
  <si>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</si>
  <si>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</si>
  <si>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</si>
  <si>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</si>
  <si>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</si>
  <si>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</si>
  <si>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</si>
  <si>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</si>
  <si>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</si>
  <si>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</si>
  <si>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</si>
  <si>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</si>
  <si>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</si>
  <si>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</si>
  <si>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</si>
  <si>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</si>
  <si>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</si>
  <si>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</si>
  <si>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</si>
  <si>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</si>
  <si>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</si>
  <si>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</si>
  <si>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</si>
  <si>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</si>
  <si>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</si>
  <si>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</si>
  <si>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</si>
  <si>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</si>
  <si>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</si>
  <si>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</si>
  <si>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</si>
  <si>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</si>
  <si>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</si>
  <si>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</si>
  <si>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</si>
  <si>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</si>
  <si>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</si>
  <si>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</si>
  <si>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</si>
  <si>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</si>
  <si>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</si>
  <si>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</si>
  <si>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</si>
  <si>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</si>
  <si>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</si>
  <si>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</si>
  <si>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</si>
  <si>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</si>
  <si>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</si>
  <si>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</si>
  <si>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</si>
  <si>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</si>
  <si>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</si>
  <si>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</si>
  <si>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</si>
  <si>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</si>
  <si>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</si>
  <si>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</si>
  <si>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</si>
  <si>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</si>
  <si>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</si>
  <si>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</si>
  <si>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</si>
  <si>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</si>
  <si>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</si>
  <si>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</si>
  <si>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</si>
  <si>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</si>
  <si>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</si>
  <si>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</si>
  <si>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</si>
  <si>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</si>
  <si>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</si>
  <si>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</si>
  <si>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</si>
  <si>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</si>
  <si>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</si>
  <si>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</si>
  <si>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</si>
  <si>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</si>
  <si>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</si>
  <si>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</si>
  <si>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</si>
  <si>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</si>
  <si>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</si>
  <si>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</si>
  <si>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</si>
  <si>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</si>
  <si>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</si>
  <si>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</si>
  <si>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</si>
  <si>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</si>
  <si>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</si>
  <si>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</si>
  <si>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</si>
  <si>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</si>
  <si>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</si>
  <si>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</si>
  <si>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</si>
  <si>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</si>
  <si>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</si>
  <si>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</si>
  <si>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</si>
  <si>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</si>
  <si>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</si>
  <si>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</si>
  <si>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</si>
  <si>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</si>
  <si>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</si>
  <si>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</si>
  <si>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</si>
  <si>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</si>
  <si>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</si>
  <si>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</si>
  <si>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</si>
  <si>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</si>
  <si>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</si>
  <si>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</si>
  <si>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</si>
  <si>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</si>
  <si>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</si>
  <si>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</si>
  <si>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</si>
  <si>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</si>
  <si>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</si>
  <si>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</si>
  <si>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</si>
  <si>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</si>
  <si>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</si>
  <si>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</si>
  <si>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</si>
  <si>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</si>
  <si>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</si>
  <si>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</si>
  <si>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</si>
  <si>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</si>
  <si>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</si>
  <si>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</si>
  <si>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</si>
  <si>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</si>
  <si>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</si>
  <si>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</si>
  <si>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</si>
  <si>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</si>
  <si>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</si>
  <si>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</si>
  <si>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</si>
  <si>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</si>
  <si>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</si>
  <si>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</si>
  <si>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</si>
  <si>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</si>
  <si>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</si>
  <si>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</si>
  <si>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</si>
  <si>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</si>
  <si>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</si>
  <si>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</si>
  <si>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</si>
  <si>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</si>
  <si>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</si>
  <si>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</si>
  <si>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</si>
  <si>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</si>
  <si>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</si>
  <si>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</si>
  <si>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</si>
  <si>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</si>
  <si>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</si>
  <si>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</si>
  <si>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</si>
  <si>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</si>
  <si>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</si>
  <si>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</si>
  <si>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</si>
  <si>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</si>
  <si>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</si>
  <si>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</si>
  <si>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</si>
  <si>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</si>
  <si>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</si>
  <si>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</si>
  <si>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</si>
  <si>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</si>
  <si>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</si>
  <si>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</si>
  <si>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</si>
  <si>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</si>
  <si>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</si>
  <si>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</si>
  <si>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</si>
  <si>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</si>
  <si>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</si>
  <si>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</si>
  <si>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</si>
  <si>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</si>
  <si>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</si>
  <si>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</si>
  <si>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</si>
  <si>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</si>
  <si>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</si>
  <si>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</si>
  <si>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</si>
  <si>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</si>
  <si>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</si>
  <si>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</si>
  <si>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</si>
  <si>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</si>
  <si>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</si>
  <si>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</si>
  <si>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</si>
  <si>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</si>
  <si>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</si>
  <si>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</si>
  <si>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</si>
  <si>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</si>
  <si>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</si>
  <si>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</si>
  <si>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</si>
  <si>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</si>
  <si>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</si>
  <si>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</si>
  <si>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</si>
  <si>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</si>
  <si>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</si>
  <si>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</si>
  <si>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</si>
  <si>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</si>
  <si>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</si>
  <si>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</si>
  <si>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</si>
  <si>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</si>
  <si>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</si>
  <si>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</si>
  <si>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</si>
  <si>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</si>
  <si>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</si>
  <si>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</si>
  <si>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</si>
  <si>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</si>
  <si>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</si>
  <si>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</si>
  <si>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</si>
  <si>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</si>
  <si>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</si>
  <si>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</si>
  <si>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</si>
  <si>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</si>
  <si>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</si>
  <si>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</si>
  <si>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</si>
  <si>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</si>
  <si>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</si>
  <si>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</si>
  <si>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</si>
  <si>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</si>
  <si>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</si>
  <si>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</si>
  <si>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</si>
  <si>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</si>
  <si>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</si>
  <si>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</si>
  <si>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</si>
  <si>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</si>
  <si>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</si>
  <si>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</si>
  <si>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</si>
  <si>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</si>
  <si>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</si>
  <si>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</si>
  <si>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</si>
  <si>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</si>
  <si>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</si>
  <si>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</si>
  <si>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</si>
  <si>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</si>
  <si>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</si>
  <si>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</si>
  <si>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</si>
  <si>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</si>
  <si>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</si>
  <si>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</si>
  <si>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</si>
  <si>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</si>
  <si>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</si>
  <si>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</si>
  <si>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</si>
  <si>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</si>
  <si>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</si>
  <si>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</si>
  <si>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</si>
  <si>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</si>
  <si>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</si>
  <si>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</si>
  <si>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</si>
  <si>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</si>
  <si>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</si>
  <si>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</si>
  <si>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</si>
  <si>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</si>
  <si>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</si>
  <si>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</si>
  <si>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</si>
  <si>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</si>
  <si>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</si>
  <si>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</si>
  <si>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</si>
  <si>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</si>
  <si>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</si>
  <si>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</si>
  <si>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</si>
  <si>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</si>
  <si>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</si>
  <si>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</si>
  <si>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</si>
  <si>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</si>
  <si>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</si>
  <si>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</si>
  <si>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</si>
  <si>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</si>
  <si>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</si>
  <si>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</si>
  <si>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</si>
  <si>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</si>
  <si>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</si>
  <si>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</si>
  <si>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</si>
  <si>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</si>
  <si>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</si>
  <si>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</si>
  <si>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</si>
  <si>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</si>
  <si>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</si>
  <si>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</si>
  <si>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</si>
  <si>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</si>
  <si>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</si>
  <si>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</si>
  <si>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</si>
  <si>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</si>
  <si>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</si>
  <si>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</si>
  <si>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</si>
  <si>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</si>
  <si>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</si>
  <si>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</si>
  <si>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</si>
  <si>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</si>
  <si>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</si>
  <si>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</si>
  <si>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</si>
  <si>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</si>
  <si>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</si>
  <si>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</si>
  <si>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</si>
  <si>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</si>
  <si>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</si>
  <si>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</si>
  <si>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</si>
  <si>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</si>
  <si>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</si>
  <si>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</si>
  <si>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</si>
  <si>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</si>
  <si>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</si>
  <si>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</si>
  <si>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</si>
  <si>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</si>
  <si>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</si>
  <si>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</si>
  <si>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</si>
  <si>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</si>
  <si>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</si>
  <si>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</si>
  <si>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</si>
  <si>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</si>
  <si>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</si>
  <si>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</si>
  <si>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</si>
  <si>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</si>
  <si>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</si>
  <si>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</si>
  <si>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</si>
  <si>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</si>
  <si>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</si>
  <si>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</si>
  <si>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</si>
  <si>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</si>
  <si>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</si>
  <si>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</si>
  <si>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</si>
  <si>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</si>
  <si>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</si>
  <si>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</si>
  <si>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</si>
  <si>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</si>
  <si>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</si>
  <si>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</si>
  <si>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</si>
  <si>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</si>
  <si>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</si>
  <si>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</si>
  <si>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</si>
  <si>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</si>
  <si>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</si>
  <si>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</si>
  <si>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</si>
  <si>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</si>
  <si>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</si>
  <si>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</si>
  <si>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</si>
  <si>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</si>
  <si>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</si>
  <si>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</si>
  <si>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</si>
  <si>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</si>
  <si>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</si>
  <si>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</si>
  <si>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</si>
  <si>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</si>
  <si>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</si>
  <si>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</si>
  <si>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</si>
  <si>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</si>
  <si>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</si>
  <si>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</si>
  <si>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</si>
  <si>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</si>
  <si>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</si>
  <si>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</si>
  <si>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</si>
  <si>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</si>
  <si>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</si>
  <si>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</si>
  <si>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</si>
  <si>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</si>
  <si>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</si>
  <si>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</si>
  <si>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</si>
  <si>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</si>
  <si>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</si>
  <si>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</si>
  <si>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</si>
  <si>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</si>
  <si>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</si>
  <si>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</si>
  <si>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</si>
  <si>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</si>
  <si>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</si>
  <si>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</si>
  <si>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</si>
  <si>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</si>
  <si>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</si>
  <si>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</si>
  <si>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</si>
  <si>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</si>
  <si>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</si>
  <si>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</si>
  <si>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</si>
  <si>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</si>
  <si>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</si>
  <si>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</si>
  <si>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</si>
  <si>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</si>
  <si>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</si>
  <si>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</si>
  <si>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</si>
  <si>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</si>
  <si>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</si>
  <si>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</si>
  <si>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</si>
  <si>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</si>
  <si>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</si>
  <si>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</si>
  <si>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</si>
  <si>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</si>
  <si>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</si>
  <si>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</si>
  <si>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</si>
  <si>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</si>
  <si>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</si>
  <si>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</si>
  <si>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</si>
  <si>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</si>
  <si>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</si>
  <si>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</si>
  <si>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</si>
  <si>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</si>
  <si>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</si>
  <si>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</si>
  <si>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</si>
  <si>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</si>
  <si>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</si>
  <si>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</si>
  <si>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</si>
  <si>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</si>
  <si>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</si>
  <si>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</si>
  <si>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</si>
  <si>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</si>
  <si>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</si>
  <si>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</si>
  <si>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</si>
  <si>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</si>
  <si>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</si>
  <si>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</si>
  <si>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</si>
  <si>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</si>
  <si>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</si>
  <si>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</si>
  <si>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</si>
  <si>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</si>
  <si>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</si>
  <si>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</si>
  <si>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</si>
  <si>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</si>
  <si>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</si>
  <si>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</si>
  <si>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</si>
  <si>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</si>
  <si>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</si>
  <si>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</si>
  <si>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</si>
  <si>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</si>
  <si>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</si>
  <si>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</si>
  <si>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</si>
  <si>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</si>
  <si>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</si>
  <si>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</si>
  <si>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</si>
  <si>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</si>
  <si>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</si>
  <si>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</si>
  <si>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</si>
  <si>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</si>
  <si>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</si>
  <si>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</si>
  <si>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</si>
  <si>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</si>
  <si>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</si>
  <si>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</si>
  <si>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</si>
  <si>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</si>
  <si>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</si>
  <si>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</si>
  <si>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</si>
  <si>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</si>
  <si>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</si>
  <si>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</si>
  <si>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</si>
  <si>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</si>
  <si>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</si>
  <si>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</si>
  <si>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</si>
  <si>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</si>
  <si>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</si>
  <si>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</si>
  <si>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</si>
  <si>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</si>
  <si>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</si>
  <si>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</si>
  <si>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</si>
  <si>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</si>
  <si>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</si>
  <si>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</si>
  <si>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</si>
  <si>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</si>
  <si>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</si>
  <si>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</si>
  <si>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</si>
  <si>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</si>
  <si>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</si>
  <si>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</si>
  <si>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</si>
  <si>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</si>
  <si>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</si>
  <si>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</si>
  <si>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</si>
  <si>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</si>
  <si>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</si>
  <si>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</si>
  <si>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</si>
  <si>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</si>
  <si>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</si>
  <si>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</si>
  <si>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</si>
  <si>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</si>
  <si>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</si>
  <si>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</si>
  <si>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</si>
  <si>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</si>
  <si>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</si>
  <si>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</si>
  <si>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</si>
  <si>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</si>
  <si>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</si>
  <si>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</si>
  <si>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</si>
  <si>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</si>
  <si>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</si>
  <si>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</si>
  <si>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</si>
  <si>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</si>
  <si>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</si>
  <si>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</si>
  <si>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</si>
  <si>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</si>
  <si>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</si>
  <si>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</si>
  <si>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</si>
  <si>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</si>
  <si>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</si>
  <si>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</si>
  <si>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</si>
  <si>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</si>
  <si>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</si>
  <si>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</si>
  <si>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</si>
  <si>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</si>
  <si>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</si>
  <si>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</si>
  <si>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</si>
  <si>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</si>
  <si>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</si>
  <si>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</si>
  <si>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</si>
  <si>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</si>
  <si>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</si>
  <si>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</si>
  <si>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</si>
  <si>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</si>
  <si>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</si>
  <si>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</si>
  <si>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</si>
  <si>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</si>
  <si>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</si>
  <si>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</si>
  <si>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</si>
  <si>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</si>
  <si>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</si>
  <si>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</si>
  <si>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</si>
  <si>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</si>
  <si>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</si>
  <si>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</si>
  <si>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</si>
  <si>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</si>
  <si>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</si>
  <si>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</si>
  <si>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</si>
  <si>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</si>
  <si>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</si>
  <si>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</si>
  <si>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</si>
  <si>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</si>
  <si>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</si>
  <si>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</si>
  <si>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</si>
  <si>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</si>
  <si>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</si>
  <si>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</si>
  <si>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</si>
  <si>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</si>
  <si>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</si>
  <si>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</si>
  <si>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</si>
  <si>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</si>
  <si>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</si>
  <si>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</si>
  <si>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</si>
  <si>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</si>
  <si>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</si>
  <si>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</si>
  <si>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</si>
  <si>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</si>
  <si>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</si>
  <si>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</si>
  <si>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</si>
  <si>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</si>
  <si>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</si>
  <si>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</si>
  <si>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</si>
  <si>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</si>
  <si>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</si>
  <si>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</si>
  <si>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</si>
  <si>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</si>
  <si>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</si>
  <si>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</si>
  <si>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</si>
  <si>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</si>
  <si>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</si>
  <si>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</si>
  <si>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</si>
  <si>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</si>
  <si>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</si>
  <si>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</si>
  <si>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</si>
  <si>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</si>
  <si>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</si>
  <si>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</si>
  <si>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</si>
  <si>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</si>
  <si>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</si>
  <si>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</si>
  <si>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</si>
  <si>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</si>
  <si>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</si>
  <si>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</si>
  <si>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</si>
  <si>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</si>
  <si>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</si>
  <si>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</si>
  <si>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</si>
  <si>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</si>
  <si>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</si>
  <si>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</si>
  <si>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</si>
  <si>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</si>
  <si>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</si>
  <si>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</si>
  <si>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</si>
  <si>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</si>
  <si>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</si>
  <si>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</si>
  <si>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</si>
  <si>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</si>
  <si>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</si>
  <si>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</si>
  <si>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</si>
  <si>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</si>
  <si>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</si>
  <si>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</si>
  <si>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</si>
  <si>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</si>
  <si>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</si>
  <si>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</si>
  <si>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</si>
  <si>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</si>
  <si>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</si>
  <si>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</si>
  <si>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</si>
  <si>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</si>
  <si>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</si>
  <si>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</si>
  <si>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</si>
  <si>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</si>
  <si>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</si>
  <si>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</si>
  <si>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</si>
  <si>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</si>
  <si>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</si>
  <si>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</si>
  <si>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</si>
  <si>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</si>
  <si>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</si>
  <si>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</si>
  <si>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</si>
  <si>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</si>
  <si>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</si>
  <si>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</si>
  <si>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</si>
  <si>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</si>
  <si>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</si>
  <si>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</si>
  <si>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</si>
  <si>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</si>
  <si>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</si>
  <si>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</si>
  <si>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</si>
  <si>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</si>
  <si>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</si>
  <si>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</si>
  <si>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</si>
  <si>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</si>
  <si>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</si>
  <si>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</si>
  <si>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</si>
  <si>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</si>
  <si>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</si>
  <si>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</si>
  <si>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</si>
  <si>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</si>
  <si>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</si>
  <si>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</si>
  <si>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</si>
  <si>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</si>
  <si>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</si>
  <si>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</si>
  <si>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</si>
  <si>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</si>
  <si>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</si>
  <si>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</si>
  <si>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</si>
  <si>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</si>
  <si>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</si>
  <si>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</si>
  <si>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</si>
  <si>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</si>
  <si>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</si>
  <si>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</si>
  <si>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</si>
  <si>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</si>
  <si>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</si>
  <si>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</si>
  <si>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</si>
  <si>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</si>
  <si>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</si>
  <si>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</si>
  <si>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</si>
  <si>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</si>
  <si>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</si>
  <si>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</si>
  <si>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</si>
  <si>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</si>
  <si>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</si>
  <si>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</si>
  <si>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</si>
  <si>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</si>
  <si>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</si>
  <si>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</si>
  <si>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</si>
  <si>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</si>
  <si>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</si>
  <si>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</si>
  <si>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</si>
  <si>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</si>
  <si>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</si>
  <si>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</si>
  <si>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</si>
  <si>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</si>
  <si>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</si>
  <si>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</si>
  <si>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</si>
  <si>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</si>
  <si>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</si>
  <si>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</si>
  <si>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</si>
  <si>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</si>
  <si>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</si>
  <si>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</si>
  <si>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</si>
  <si>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</si>
  <si>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</si>
  <si>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</si>
  <si>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</si>
  <si>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</si>
  <si>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</si>
  <si>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</si>
  <si>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</si>
  <si>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</si>
  <si>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</si>
  <si>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</si>
  <si>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</si>
  <si>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</si>
  <si>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</si>
  <si>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</si>
  <si>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</si>
  <si>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</si>
  <si>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</si>
  <si>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</si>
  <si>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</si>
  <si>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</si>
  <si>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</si>
  <si>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</si>
  <si>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</si>
  <si>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</si>
  <si>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</si>
  <si>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</si>
  <si>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</si>
  <si>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</si>
  <si>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</si>
  <si>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</si>
  <si>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</si>
  <si>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</si>
  <si>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</si>
  <si>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</si>
  <si>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</si>
  <si>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</si>
  <si>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</si>
  <si>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</si>
  <si>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</si>
  <si>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</si>
  <si>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</si>
  <si>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</si>
  <si>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</si>
  <si>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</si>
  <si>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</si>
  <si>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</si>
  <si>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</si>
  <si>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</si>
  <si>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</si>
  <si>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</si>
  <si>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</si>
  <si>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</si>
  <si>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</si>
  <si>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</si>
  <si>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</si>
  <si>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</si>
  <si>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</si>
  <si>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</si>
  <si>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</si>
  <si>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</si>
  <si>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</si>
  <si>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</si>
  <si>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</si>
  <si>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</si>
  <si>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</si>
  <si>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</si>
  <si>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</si>
  <si>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</si>
  <si>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</si>
  <si>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</si>
  <si>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</si>
  <si>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</si>
  <si>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</si>
  <si>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</si>
  <si>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</si>
  <si>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</si>
  <si>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</si>
  <si>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</si>
  <si>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</si>
  <si>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</si>
  <si>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</si>
  <si>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</si>
  <si>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</si>
  <si>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</si>
  <si>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</si>
  <si>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</si>
  <si>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</si>
  <si>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</si>
  <si>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</si>
  <si>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</si>
  <si>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</si>
  <si>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</si>
  <si>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</si>
  <si>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</si>
  <si>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</si>
  <si>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</si>
  <si>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</si>
  <si>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</si>
  <si>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</si>
  <si>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</si>
  <si>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</si>
  <si>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</si>
  <si>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</si>
  <si>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</si>
  <si>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</si>
  <si>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</si>
  <si>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</si>
  <si>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</si>
  <si>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</si>
  <si>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</si>
  <si>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</si>
  <si>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</si>
  <si>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</si>
  <si>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</si>
  <si>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</si>
  <si>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</si>
  <si>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</si>
  <si>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</si>
  <si>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</si>
  <si>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</si>
  <si>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</si>
  <si>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</si>
  <si>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</si>
  <si>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</si>
  <si>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</si>
  <si>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</si>
  <si>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</si>
  <si>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</si>
  <si>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</si>
  <si>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</si>
  <si>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</si>
  <si>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</si>
  <si>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</si>
  <si>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</si>
  <si>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</si>
  <si>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</si>
  <si>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</si>
  <si>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</si>
  <si>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</si>
  <si>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</si>
  <si>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</si>
  <si>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</si>
  <si>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</si>
  <si>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</si>
  <si>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</si>
  <si>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</si>
  <si>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</si>
  <si>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</si>
  <si>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</si>
  <si>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</si>
  <si>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</si>
  <si>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</si>
  <si>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</si>
  <si>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</si>
  <si>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</si>
  <si>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</si>
  <si>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</si>
  <si>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</si>
  <si>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</si>
  <si>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</si>
  <si>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</si>
  <si>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</si>
  <si>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</si>
  <si>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</si>
  <si>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</si>
  <si>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</si>
  <si>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</si>
  <si>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</si>
  <si>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</si>
  <si>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</si>
  <si>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</si>
  <si>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</si>
  <si>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</si>
  <si>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</si>
  <si>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</si>
  <si>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</si>
  <si>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</si>
  <si>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</si>
  <si>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</si>
  <si>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</si>
  <si>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</si>
  <si>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</si>
  <si>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</si>
  <si>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</si>
  <si>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</si>
  <si>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</si>
  <si>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</si>
  <si>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</si>
  <si>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</si>
  <si>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</si>
  <si>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</si>
  <si>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</si>
  <si>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</si>
  <si>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</si>
  <si>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</si>
  <si>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</si>
  <si>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</si>
  <si>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</si>
  <si>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</si>
  <si>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</si>
  <si>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</si>
  <si>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</si>
  <si>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</si>
  <si>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</si>
  <si>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</si>
  <si>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</si>
  <si>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</si>
  <si>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</si>
  <si>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</si>
  <si>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</si>
  <si>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</si>
  <si>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</si>
  <si>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</si>
  <si>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</si>
  <si>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</si>
  <si>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</si>
  <si>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</si>
  <si>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</si>
  <si>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</si>
  <si>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</si>
  <si>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</si>
  <si>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</si>
  <si>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</si>
  <si>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</si>
  <si>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</si>
  <si>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</si>
  <si>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</si>
  <si>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</si>
  <si>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</si>
  <si>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</si>
  <si>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</si>
  <si>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</si>
  <si>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</si>
  <si>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</si>
  <si>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</si>
  <si>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</si>
  <si>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</si>
  <si>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</si>
  <si>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</si>
  <si>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</si>
  <si>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</si>
  <si>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</si>
  <si>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</si>
  <si>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</si>
  <si>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</si>
  <si>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</si>
  <si>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</si>
  <si>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</si>
  <si>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</si>
  <si>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</si>
  <si>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</si>
  <si>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</si>
  <si>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</si>
  <si>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</si>
  <si>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</si>
  <si>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</si>
  <si>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</si>
  <si>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</si>
  <si>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</si>
  <si>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</si>
  <si>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</si>
  <si>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</si>
  <si>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</si>
  <si>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</si>
  <si>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</si>
  <si>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</si>
  <si>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</si>
  <si>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</si>
  <si>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</si>
  <si>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</si>
  <si>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</si>
  <si>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</si>
  <si>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</si>
  <si>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</si>
  <si>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</si>
  <si>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</si>
  <si>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</si>
  <si>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</si>
  <si>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</si>
  <si>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</si>
  <si>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</si>
  <si>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</si>
  <si>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</si>
  <si>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</si>
  <si>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</si>
  <si>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</si>
  <si>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</si>
  <si>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</si>
  <si>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</si>
  <si>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</si>
  <si>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</si>
  <si>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</si>
  <si>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</si>
  <si>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</si>
  <si>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</si>
  <si>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</si>
  <si>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</si>
  <si>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</si>
  <si>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</si>
  <si>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</si>
  <si>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</si>
  <si>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</si>
  <si>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</si>
  <si>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</si>
  <si>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</si>
  <si>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</si>
  <si>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</si>
  <si>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</si>
  <si>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</si>
  <si>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</si>
  <si>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</si>
  <si>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</si>
  <si>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</si>
  <si>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</si>
  <si>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</si>
  <si>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</si>
  <si>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</si>
  <si>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</si>
  <si>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</si>
  <si>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</si>
  <si>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</si>
  <si>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</si>
  <si>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</si>
  <si>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</si>
  <si>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</si>
  <si>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</si>
  <si>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</si>
  <si>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</si>
  <si>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</si>
  <si>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</si>
  <si>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</si>
  <si>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</si>
  <si>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</si>
  <si>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</si>
  <si>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</si>
  <si>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</si>
  <si>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</si>
  <si>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</si>
  <si>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</si>
  <si>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</si>
  <si>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</si>
  <si>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</si>
  <si>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</si>
  <si>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</si>
  <si>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</si>
  <si>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</si>
  <si>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</si>
  <si>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</si>
  <si>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</si>
  <si>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</si>
  <si>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</si>
  <si>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</si>
  <si>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</si>
  <si>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</si>
  <si>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</si>
  <si>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</si>
  <si>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</si>
  <si>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</si>
  <si>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</si>
  <si>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</si>
  <si>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</si>
  <si>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</si>
  <si>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</si>
  <si>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</si>
  <si>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</si>
  <si>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</si>
  <si>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</si>
  <si>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</si>
  <si>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</si>
  <si>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</si>
  <si>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</si>
  <si>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</si>
  <si>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</si>
  <si>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</si>
  <si>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</si>
  <si>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</si>
  <si>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</si>
  <si>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</si>
  <si>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</si>
  <si>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</si>
  <si>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</si>
  <si>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</si>
  <si>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</si>
  <si>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</si>
  <si>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</si>
  <si>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</si>
  <si>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</si>
  <si>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</si>
  <si>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</si>
  <si>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</si>
  <si>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</si>
  <si>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</si>
  <si>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</si>
  <si>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</si>
  <si>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</si>
  <si>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</si>
  <si>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</si>
  <si>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</si>
  <si>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</si>
  <si>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</si>
  <si>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</si>
  <si>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</si>
  <si>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</si>
  <si>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</si>
  <si>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</si>
  <si>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</si>
  <si>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</si>
  <si>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</si>
  <si>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</si>
  <si>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</si>
  <si>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</si>
  <si>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</si>
  <si>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</si>
  <si>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</si>
  <si>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</si>
  <si>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</si>
  <si>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</si>
  <si>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</si>
  <si>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</si>
  <si>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</si>
  <si>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</si>
  <si>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</si>
  <si>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</si>
  <si>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</si>
  <si>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</si>
  <si>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</si>
  <si>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</si>
  <si>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</si>
  <si>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</si>
  <si>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</si>
  <si>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</si>
  <si>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</si>
  <si>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</si>
  <si>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</si>
  <si>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</si>
  <si>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</si>
  <si>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</si>
  <si>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</si>
  <si>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</si>
  <si>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</si>
  <si>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</si>
  <si>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</si>
  <si>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</si>
  <si>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</si>
  <si>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</si>
  <si>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</si>
  <si>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</si>
  <si>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</si>
  <si>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</si>
  <si>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</si>
  <si>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</si>
  <si>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</si>
  <si>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</si>
  <si>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</si>
  <si>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</si>
  <si>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</si>
  <si>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</si>
  <si>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</si>
  <si>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</si>
  <si>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</si>
  <si>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</si>
  <si>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</si>
  <si>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</si>
  <si>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</si>
  <si>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</si>
  <si>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</si>
  <si>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</si>
  <si>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</si>
  <si>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</si>
  <si>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</si>
  <si>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</si>
  <si>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</si>
  <si>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</si>
  <si>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</si>
  <si>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</si>
  <si>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</si>
  <si>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</si>
  <si>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</si>
  <si>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</si>
  <si>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</si>
  <si>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</si>
  <si>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</si>
  <si>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</si>
  <si>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</si>
  <si>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</si>
  <si>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</si>
  <si>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</si>
  <si>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</si>
  <si>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</si>
  <si>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</si>
  <si>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</si>
  <si>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</si>
  <si>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</si>
  <si>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</si>
  <si>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</si>
  <si>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</si>
  <si>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</si>
  <si>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</si>
  <si>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</si>
  <si>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</si>
  <si>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</si>
  <si>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</si>
  <si>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</si>
  <si>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</si>
  <si>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</si>
  <si>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</si>
  <si>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</si>
  <si>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</si>
  <si>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</si>
  <si>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</si>
  <si>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</si>
  <si>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</si>
  <si>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</si>
  <si>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</si>
  <si>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</si>
  <si>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</si>
  <si>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</si>
  <si>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</si>
  <si>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</si>
  <si>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</si>
  <si>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</si>
  <si>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</si>
  <si>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</si>
  <si>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</si>
  <si>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</si>
  <si>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</si>
  <si>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</si>
  <si>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</si>
  <si>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</si>
  <si>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</si>
  <si>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</si>
  <si>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</si>
  <si>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</si>
  <si>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</si>
  <si>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</si>
  <si>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</si>
  <si>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</si>
  <si>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</si>
  <si>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</si>
  <si>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</si>
  <si>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</si>
  <si>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</si>
  <si>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</si>
  <si>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</si>
  <si>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</si>
  <si>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</si>
  <si>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</si>
  <si>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</si>
  <si>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</si>
  <si>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</si>
  <si>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</si>
  <si>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</si>
  <si>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</si>
  <si>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</si>
  <si>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</si>
  <si>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</si>
  <si>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</si>
  <si>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</si>
  <si>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</si>
  <si>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</si>
  <si>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</si>
  <si>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</si>
  <si>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</si>
  <si>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</si>
  <si>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</si>
  <si>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</si>
  <si>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</si>
  <si>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</si>
  <si>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</si>
  <si>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</si>
  <si>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</si>
  <si>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</si>
  <si>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</si>
  <si>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</si>
  <si>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</si>
  <si>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</si>
  <si>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</si>
  <si>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</si>
  <si>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</si>
  <si>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</si>
  <si>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</si>
  <si>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</si>
  <si>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</si>
  <si>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</si>
  <si>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</si>
  <si>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</si>
  <si>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</si>
  <si>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</si>
  <si>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</si>
  <si>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</si>
  <si>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</si>
  <si>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</si>
  <si>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</si>
  <si>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</si>
  <si>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</si>
  <si>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</si>
  <si>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</si>
  <si>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</si>
  <si>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</si>
  <si>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</si>
  <si>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</si>
  <si>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</si>
  <si>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</si>
  <si>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</si>
  <si>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</si>
  <si>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</si>
  <si>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</si>
  <si>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</si>
  <si>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</si>
  <si>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</si>
  <si>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</si>
  <si>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</si>
  <si>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</si>
  <si>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</si>
  <si>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</si>
  <si>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</si>
  <si>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</si>
  <si>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</si>
  <si>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</si>
  <si>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</si>
  <si>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</si>
  <si>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</si>
  <si>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</si>
  <si>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</si>
  <si>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</si>
  <si>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</si>
  <si>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</si>
  <si>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</si>
  <si>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</si>
  <si>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</si>
  <si>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</si>
  <si>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</si>
  <si>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</si>
  <si>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</si>
  <si>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</si>
  <si>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</si>
  <si>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</si>
  <si>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</si>
  <si>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</si>
  <si>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</si>
  <si>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</si>
  <si>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</si>
  <si>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</si>
  <si>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</si>
  <si>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</si>
  <si>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</si>
  <si>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</si>
  <si>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</si>
  <si>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</si>
  <si>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</si>
  <si>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</si>
  <si>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</si>
  <si>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</si>
  <si>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</si>
  <si>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</si>
  <si>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</si>
  <si>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</si>
  <si>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</si>
  <si>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</si>
  <si>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</si>
  <si>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</si>
  <si>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</si>
  <si>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</si>
  <si>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</si>
  <si>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</si>
  <si>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</si>
  <si>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</si>
  <si>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</si>
  <si>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</si>
  <si>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</si>
  <si>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</si>
  <si>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</si>
  <si>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</si>
  <si>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</si>
  <si>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</si>
  <si>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</si>
  <si>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</si>
  <si>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</si>
  <si>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</si>
  <si>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</si>
  <si>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</si>
  <si>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</si>
  <si>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</si>
  <si>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</si>
  <si>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</si>
  <si>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</si>
  <si>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</si>
  <si>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</si>
  <si>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</si>
  <si>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</si>
  <si>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</si>
  <si>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</si>
  <si>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</si>
  <si>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</si>
  <si>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</si>
  <si>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</si>
  <si>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</si>
  <si>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</si>
  <si>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</si>
  <si>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</si>
  <si>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</si>
  <si>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</si>
  <si>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</si>
  <si>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</si>
  <si>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</si>
  <si>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</si>
  <si>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</si>
  <si>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</si>
  <si>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</si>
  <si>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</si>
  <si>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</si>
  <si>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</si>
  <si>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</si>
  <si>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</si>
  <si>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</si>
  <si>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</si>
  <si>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</si>
  <si>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</si>
  <si>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</si>
  <si>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</si>
  <si>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</si>
  <si>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</si>
  <si>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</si>
  <si>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</si>
  <si>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</si>
  <si>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</si>
  <si>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</si>
  <si>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</si>
  <si>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</si>
  <si>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</si>
  <si>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</si>
  <si>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</si>
  <si>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</si>
  <si>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</si>
  <si>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</si>
  <si>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</si>
  <si>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</si>
  <si>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</si>
  <si>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</si>
  <si>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</si>
  <si>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</si>
  <si>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</si>
  <si>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</si>
  <si>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</si>
  <si>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</si>
  <si>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</si>
  <si>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</si>
  <si>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</si>
  <si>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</si>
  <si>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</si>
  <si>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</si>
  <si>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</si>
  <si>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</si>
  <si>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</si>
  <si>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</si>
  <si>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</si>
  <si>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</si>
  <si>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</si>
  <si>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</si>
  <si>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</si>
  <si>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</si>
  <si>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</si>
  <si>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</si>
  <si>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</si>
  <si>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</si>
  <si>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</si>
  <si>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</si>
  <si>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</si>
  <si>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</si>
  <si>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</si>
  <si>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</si>
  <si>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</si>
  <si>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</si>
  <si>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</si>
  <si>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</si>
  <si>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</si>
  <si>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</si>
  <si>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</si>
  <si>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</si>
  <si>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</si>
  <si>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</si>
  <si>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</si>
  <si>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</si>
  <si>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</si>
  <si>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</si>
  <si>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</si>
  <si>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</si>
  <si>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</si>
  <si>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</si>
  <si>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</si>
  <si>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</si>
  <si>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</si>
  <si>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</si>
  <si>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</si>
  <si>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</si>
  <si>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</si>
  <si>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</si>
  <si>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</si>
  <si>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</si>
  <si>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</si>
  <si>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</si>
  <si>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</si>
  <si>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</si>
  <si>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</si>
  <si>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</si>
  <si>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</si>
  <si>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</si>
  <si>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</si>
  <si>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</si>
  <si>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</si>
  <si>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</si>
  <si>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</si>
  <si>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</si>
  <si>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</si>
  <si>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</si>
  <si>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</si>
  <si>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</si>
  <si>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</si>
  <si>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</si>
  <si>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</si>
  <si>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</si>
  <si>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</si>
  <si>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</si>
  <si>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</si>
  <si>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</si>
  <si>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</si>
  <si>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</si>
  <si>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</si>
  <si>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</si>
  <si>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</si>
  <si>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</si>
  <si>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</si>
  <si>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</si>
  <si>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</si>
  <si>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</si>
  <si>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</si>
  <si>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</si>
  <si>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</si>
  <si>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</si>
  <si>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</si>
  <si>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</si>
  <si>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</si>
  <si>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</si>
  <si>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</si>
  <si>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</si>
  <si>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</si>
  <si>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</si>
  <si>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</si>
  <si>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</si>
  <si>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</si>
  <si>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</si>
  <si>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</si>
  <si>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</si>
  <si>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</si>
  <si>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</si>
  <si>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</si>
  <si>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</si>
  <si>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</si>
  <si>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</si>
  <si>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</si>
  <si>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</si>
  <si>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</si>
  <si>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</si>
  <si>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</si>
  <si>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</si>
  <si>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</si>
  <si>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</si>
  <si>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</si>
  <si>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</si>
  <si>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</si>
  <si>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</si>
  <si>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</si>
  <si>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</si>
  <si>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</si>
  <si>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</si>
  <si>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</si>
  <si>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</si>
  <si>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</si>
  <si>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</si>
  <si>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</si>
  <si>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</si>
  <si>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</si>
  <si>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</si>
  <si>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</si>
  <si>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</si>
  <si>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</si>
  <si>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</si>
  <si>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</si>
  <si>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</si>
  <si>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</si>
  <si>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</si>
  <si>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</si>
  <si>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</si>
  <si>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</si>
  <si>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</si>
  <si>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</si>
  <si>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</si>
  <si>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</si>
  <si>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</si>
  <si>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</si>
  <si>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</si>
  <si>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</si>
  <si>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</si>
  <si>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</si>
  <si>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</si>
  <si>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</si>
  <si>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</si>
  <si>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</si>
  <si>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</si>
  <si>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</si>
  <si>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</si>
  <si>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</si>
  <si>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</si>
  <si>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</si>
  <si>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</si>
  <si>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</si>
  <si>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</si>
  <si>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</si>
  <si>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</si>
  <si>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</si>
  <si>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</si>
  <si>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</si>
  <si>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</si>
  <si>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</si>
  <si>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</si>
  <si>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</si>
  <si>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</si>
  <si>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</si>
  <si>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</si>
  <si>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</si>
  <si>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</si>
  <si>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</si>
  <si>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</si>
  <si>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</si>
  <si>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</si>
  <si>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</si>
  <si>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</si>
  <si>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</si>
  <si>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</si>
  <si>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</si>
  <si>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</si>
  <si>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</si>
  <si>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</si>
  <si>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</si>
  <si>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</si>
  <si>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</si>
  <si>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</si>
  <si>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</si>
  <si>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</si>
  <si>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</si>
  <si>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</si>
  <si>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</si>
  <si>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</si>
  <si>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</si>
  <si>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</si>
  <si>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</si>
  <si>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</si>
  <si>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</si>
  <si>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</si>
  <si>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</si>
  <si>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</si>
  <si>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</si>
  <si>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</si>
  <si>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</si>
  <si>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</si>
  <si>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</si>
  <si>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</si>
  <si>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</si>
  <si>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</si>
  <si>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</si>
  <si>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</si>
  <si>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</si>
  <si>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</si>
  <si>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</si>
  <si>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</si>
  <si>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</si>
  <si>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</si>
  <si>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</si>
  <si>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</si>
  <si>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</si>
  <si>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</si>
  <si>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</si>
  <si>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</si>
  <si>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</si>
  <si>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</si>
  <si>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</si>
  <si>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</si>
  <si>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</si>
  <si>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</si>
  <si>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</si>
  <si>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</si>
  <si>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</si>
  <si>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</si>
  <si>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</si>
  <si>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</si>
  <si>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</si>
  <si>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</si>
  <si>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</si>
  <si>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</si>
  <si>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</si>
  <si>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</si>
  <si>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</si>
  <si>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</si>
  <si>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</si>
  <si>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</si>
  <si>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</si>
  <si>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</si>
  <si>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</si>
  <si>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</si>
  <si>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</si>
  <si>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</si>
  <si>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</si>
  <si>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</si>
  <si>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</si>
  <si>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</si>
  <si>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</si>
  <si>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</si>
  <si>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</si>
  <si>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</si>
  <si>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</si>
  <si>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</si>
  <si>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</si>
  <si>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</si>
  <si>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</si>
  <si>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</si>
  <si>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</si>
  <si>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</si>
  <si>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</si>
  <si>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</si>
  <si>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</si>
  <si>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</si>
  <si>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</si>
  <si>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</si>
  <si>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</si>
  <si>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</si>
  <si>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</si>
  <si>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</si>
  <si>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</si>
  <si>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</si>
  <si>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</si>
  <si>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</si>
  <si>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</si>
  <si>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</si>
  <si>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</si>
  <si>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</si>
  <si>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</si>
  <si>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</si>
  <si>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</si>
  <si>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</si>
  <si>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</si>
  <si>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</si>
  <si>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</si>
  <si>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</si>
  <si>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</si>
  <si>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</si>
  <si>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</si>
  <si>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</si>
  <si>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</si>
  <si>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</si>
  <si>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</si>
  <si>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</si>
  <si>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</si>
  <si>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</si>
  <si>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</si>
  <si>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</si>
  <si>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</si>
  <si>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</si>
  <si>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</si>
  <si>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</si>
  <si>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</si>
  <si>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</si>
  <si>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</si>
  <si>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</si>
  <si>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</si>
  <si>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</si>
  <si>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</si>
  <si>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</si>
  <si>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</si>
  <si>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</si>
  <si>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</si>
  <si>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</si>
  <si>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</si>
  <si>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</si>
  <si>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</si>
  <si>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</si>
  <si>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</si>
  <si>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</si>
  <si>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</si>
  <si>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</si>
  <si>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</si>
  <si>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</si>
  <si>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</si>
  <si>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</si>
  <si>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</si>
  <si>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</si>
  <si>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</si>
  <si>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</si>
  <si>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</si>
  <si>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</si>
  <si>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</si>
  <si>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</si>
  <si>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</si>
  <si>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</si>
  <si>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</si>
  <si>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</si>
  <si>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</si>
  <si>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</si>
  <si>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</si>
  <si>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</si>
  <si>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</si>
  <si>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</si>
  <si>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</si>
  <si>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</si>
  <si>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</si>
  <si>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</si>
  <si>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</si>
  <si>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</si>
  <si>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</si>
  <si>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</si>
  <si>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</si>
  <si>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</si>
  <si>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</si>
  <si>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</si>
  <si>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</si>
  <si>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</si>
  <si>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</si>
  <si>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</si>
  <si>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</si>
  <si>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</si>
  <si>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</si>
  <si>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</si>
  <si>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</si>
  <si>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</si>
  <si>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</si>
  <si>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</si>
  <si>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</si>
  <si>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</si>
  <si>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</si>
  <si>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</si>
  <si>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</si>
  <si>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</si>
  <si>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</si>
  <si>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</si>
  <si>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</si>
  <si>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</si>
  <si>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</si>
  <si>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</si>
  <si>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</si>
  <si>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</si>
  <si>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</si>
  <si>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</si>
  <si>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</si>
  <si>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</si>
  <si>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</si>
  <si>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</si>
  <si>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</si>
  <si>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</si>
  <si>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</si>
  <si>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</si>
  <si>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</si>
  <si>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</si>
  <si>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</si>
  <si>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</si>
  <si>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</si>
  <si>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</si>
  <si>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</si>
  <si>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</si>
  <si>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</si>
  <si>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</si>
  <si>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</si>
  <si>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</si>
  <si>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</si>
  <si>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</si>
  <si>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</si>
  <si>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</si>
  <si>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</si>
  <si>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</si>
  <si>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</si>
  <si>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</si>
  <si>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</si>
  <si>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</si>
  <si>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</si>
  <si>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</si>
  <si>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</si>
  <si>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</si>
  <si>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</si>
  <si>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</si>
  <si>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</si>
  <si>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</si>
  <si>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</si>
  <si>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</si>
  <si>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</si>
  <si>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</si>
  <si>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</si>
  <si>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</si>
  <si>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</si>
  <si>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</si>
  <si>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</si>
  <si>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</si>
  <si>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</si>
  <si>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</si>
  <si>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</si>
  <si>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</si>
  <si>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</si>
  <si>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</si>
  <si>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</si>
  <si>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</si>
  <si>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</si>
  <si>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</si>
  <si>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</si>
  <si>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</si>
  <si>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</si>
  <si>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</si>
  <si>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</si>
  <si>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</si>
  <si>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</si>
  <si>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</si>
  <si>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</si>
  <si>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</si>
  <si>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</si>
  <si>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</si>
  <si>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</si>
  <si>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</si>
  <si>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</si>
  <si>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</si>
  <si>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</si>
  <si>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</si>
  <si>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</si>
  <si>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</si>
  <si>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</si>
  <si>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</si>
  <si>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</si>
  <si>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</si>
  <si>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</si>
  <si>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</si>
  <si>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</si>
  <si>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</si>
  <si>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</si>
  <si>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</si>
  <si>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</si>
  <si>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</si>
  <si>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</si>
  <si>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</si>
  <si>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</si>
  <si>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</si>
  <si>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</si>
  <si>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</si>
  <si>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</si>
  <si>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</si>
  <si>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</si>
  <si>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</si>
  <si>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</si>
  <si>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</si>
  <si>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</si>
  <si>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</si>
  <si>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</si>
  <si>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</si>
  <si>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</si>
  <si>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</si>
  <si>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</si>
  <si>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</si>
  <si>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</si>
  <si>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</si>
  <si>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</si>
  <si>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</si>
  <si>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</si>
  <si>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</si>
  <si>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</si>
  <si>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</si>
  <si>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</si>
  <si>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</si>
  <si>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</si>
  <si>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</si>
  <si>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</si>
  <si>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</si>
  <si>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</si>
  <si>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</si>
  <si>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</si>
  <si>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</si>
  <si>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</si>
  <si>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</si>
  <si>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</si>
  <si>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</si>
  <si>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</si>
  <si>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</si>
  <si>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</si>
  <si>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</si>
  <si>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</si>
  <si>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</si>
  <si>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</si>
  <si>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</si>
  <si>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</si>
  <si>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</si>
  <si>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</si>
  <si>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</si>
  <si>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</si>
  <si>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</si>
  <si>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</si>
  <si>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</si>
  <si>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</si>
  <si>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</si>
  <si>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</si>
  <si>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</si>
  <si>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</si>
  <si>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</si>
  <si>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</si>
  <si>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</si>
  <si>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</si>
  <si>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</si>
  <si>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</si>
  <si>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</si>
  <si>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</si>
  <si>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</si>
  <si>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</si>
  <si>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</si>
  <si>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</si>
  <si>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</si>
  <si>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</si>
  <si>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</si>
  <si>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</si>
  <si>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</si>
  <si>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</si>
  <si>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</si>
  <si>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</si>
  <si>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</si>
  <si>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</si>
  <si>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</si>
  <si>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</si>
  <si>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</si>
  <si>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</si>
  <si>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</si>
  <si>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</si>
  <si>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</si>
  <si>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</si>
  <si>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</si>
  <si>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</si>
  <si>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</si>
  <si>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</si>
  <si>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</si>
  <si>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</si>
  <si>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</si>
  <si>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</si>
  <si>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</si>
  <si>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</si>
  <si>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</si>
  <si>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</si>
  <si>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</si>
  <si>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</si>
  <si>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</si>
  <si>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</si>
  <si>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</si>
  <si>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</si>
  <si>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</si>
  <si>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</si>
  <si>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</si>
  <si>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</si>
  <si>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</si>
  <si>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</si>
  <si>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</si>
  <si>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</si>
  <si>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</si>
  <si>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</si>
  <si>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</si>
  <si>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</si>
  <si>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</si>
  <si>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</si>
  <si>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</si>
  <si>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</si>
  <si>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</si>
  <si>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</si>
  <si>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</si>
  <si>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</si>
  <si>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</si>
  <si>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</si>
  <si>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</si>
  <si>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</si>
  <si>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</si>
  <si>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</si>
  <si>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</si>
  <si>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</si>
  <si>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</si>
  <si>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</si>
  <si>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</si>
  <si>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</si>
  <si>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</si>
  <si>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</si>
  <si>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</si>
  <si>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</si>
  <si>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</si>
  <si>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</si>
  <si>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</si>
  <si>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</si>
  <si>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</si>
  <si>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</si>
  <si>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</si>
  <si>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</si>
  <si>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</si>
  <si>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</si>
  <si>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</si>
  <si>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</si>
  <si>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</si>
  <si>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</si>
  <si>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</si>
  <si>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</si>
  <si>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</si>
  <si>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</si>
  <si>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</si>
  <si>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</si>
  <si>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</si>
  <si>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</si>
  <si>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</si>
  <si>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</si>
  <si>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</si>
  <si>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</si>
  <si>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</si>
  <si>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</si>
  <si>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</si>
  <si>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</si>
  <si>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</si>
  <si>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</si>
  <si>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</si>
  <si>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</si>
  <si>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</si>
  <si>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</si>
  <si>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</si>
  <si>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</si>
  <si>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</si>
  <si>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</si>
  <si>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</si>
  <si>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</si>
  <si>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</si>
  <si>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</si>
  <si>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</si>
  <si>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</si>
  <si>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</si>
  <si>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</si>
  <si>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</si>
  <si>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</si>
  <si>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</si>
  <si>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</si>
  <si>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</si>
  <si>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</si>
  <si>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</si>
  <si>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</si>
  <si>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</si>
  <si>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</si>
  <si>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</si>
  <si>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</si>
  <si>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</si>
  <si>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</si>
  <si>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</si>
  <si>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</si>
  <si>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</si>
  <si>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</si>
  <si>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</si>
  <si>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</si>
  <si>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</si>
  <si>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</si>
  <si>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</si>
  <si>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</si>
  <si>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</si>
  <si>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</si>
  <si>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</si>
  <si>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</si>
  <si>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</si>
  <si>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</si>
  <si>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</si>
  <si>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</si>
  <si>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</si>
  <si>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</si>
  <si>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</si>
  <si>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</si>
  <si>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</si>
  <si>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</si>
  <si>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</si>
  <si>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</si>
  <si>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</si>
  <si>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</si>
  <si>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</si>
  <si>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</si>
  <si>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</si>
  <si>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</si>
  <si>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</si>
  <si>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</si>
  <si>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</si>
  <si>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</si>
  <si>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</si>
  <si>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</si>
  <si>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</si>
  <si>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</si>
  <si>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</si>
  <si>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</si>
  <si>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</si>
  <si>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</si>
  <si>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</si>
  <si>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</si>
  <si>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</si>
  <si>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</si>
  <si>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</si>
  <si>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</si>
  <si>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</si>
  <si>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</si>
  <si>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</si>
  <si>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</si>
  <si>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</si>
  <si>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</si>
  <si>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</si>
  <si>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</si>
  <si>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</si>
  <si>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</si>
  <si>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</si>
  <si>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</si>
  <si>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</si>
  <si>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</si>
  <si>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</si>
  <si>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</si>
  <si>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</si>
  <si>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</si>
  <si>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</si>
  <si>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</si>
  <si>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</si>
  <si>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</si>
  <si>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</si>
  <si>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</si>
  <si>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</si>
  <si>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</si>
  <si>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</si>
  <si>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</si>
  <si>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</si>
  <si>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</si>
  <si>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</si>
  <si>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</si>
  <si>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</si>
  <si>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</si>
  <si>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</si>
  <si>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</si>
  <si>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</si>
  <si>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</si>
  <si>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</si>
  <si>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</si>
  <si>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</si>
  <si>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</si>
  <si>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</si>
  <si>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</si>
  <si>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</si>
  <si>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</si>
  <si>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</si>
  <si>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</si>
  <si>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</si>
  <si>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</si>
  <si>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</si>
  <si>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</si>
  <si>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</si>
  <si>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</si>
  <si>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</si>
  <si>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</si>
  <si>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</si>
  <si>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</si>
  <si>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</si>
  <si>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</si>
  <si>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</si>
  <si>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</si>
  <si>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</si>
  <si>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</si>
  <si>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</si>
  <si>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</si>
  <si>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</si>
  <si>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</si>
  <si>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</si>
  <si>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</si>
  <si>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</si>
  <si>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</si>
  <si>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</si>
  <si>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</si>
  <si>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</si>
  <si>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</si>
  <si>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</si>
  <si>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</si>
  <si>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</si>
  <si>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</si>
  <si>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</si>
  <si>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</si>
  <si>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</si>
  <si>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</si>
  <si>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</si>
  <si>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</si>
  <si>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</si>
  <si>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</si>
  <si>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</si>
  <si>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</si>
  <si>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</si>
  <si>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</si>
  <si>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</si>
  <si>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</si>
  <si>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</si>
  <si>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</si>
  <si>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</si>
  <si>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</si>
  <si>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</si>
  <si>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</si>
  <si>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</si>
  <si>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</si>
  <si>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</si>
  <si>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</si>
  <si>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</si>
  <si>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</si>
  <si>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</si>
  <si>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</si>
  <si>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</si>
  <si>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</si>
  <si>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</si>
  <si>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</si>
  <si>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</si>
  <si>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</si>
  <si>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</si>
  <si>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</si>
  <si>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</si>
  <si>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</si>
  <si>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</si>
  <si>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</si>
  <si>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</si>
  <si>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</si>
  <si>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</si>
  <si>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</si>
  <si>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</si>
  <si>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</si>
  <si>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</si>
  <si>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</si>
  <si>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</si>
  <si>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</si>
  <si>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</si>
  <si>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</si>
  <si>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</si>
  <si>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</si>
  <si>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</si>
  <si>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</si>
  <si>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</si>
  <si>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</si>
  <si>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</si>
  <si>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</si>
  <si>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</si>
  <si>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</si>
  <si>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</si>
  <si>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</si>
  <si>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</si>
  <si>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</si>
  <si>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</si>
  <si>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</si>
  <si>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</si>
  <si>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</si>
  <si>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</si>
  <si>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</si>
  <si>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</si>
  <si>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</si>
  <si>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</si>
  <si>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</si>
  <si>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</si>
  <si>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</si>
  <si>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</si>
  <si>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</si>
  <si>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</si>
  <si>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</si>
  <si>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</si>
  <si>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</si>
  <si>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</si>
  <si>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</si>
  <si>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</si>
  <si>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</si>
  <si>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</si>
  <si>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</si>
  <si>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</si>
  <si>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</si>
  <si>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</si>
  <si>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</si>
  <si>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</si>
  <si>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</si>
  <si>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</si>
  <si>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</si>
  <si>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</si>
  <si>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</si>
  <si>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</si>
  <si>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</si>
  <si>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</si>
  <si>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</si>
  <si>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</si>
  <si>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</si>
  <si>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</si>
  <si>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</si>
  <si>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</si>
  <si>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</si>
  <si>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</si>
  <si>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</si>
  <si>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</si>
  <si>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</si>
  <si>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</si>
  <si>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</si>
  <si>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</si>
  <si>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</si>
  <si>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</si>
  <si>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</si>
  <si>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</si>
  <si>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</si>
  <si>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</si>
  <si>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</si>
  <si>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</si>
  <si>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</si>
  <si>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</si>
  <si>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</si>
  <si>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</si>
  <si>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</si>
  <si>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</si>
  <si>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</si>
  <si>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</si>
  <si>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</si>
  <si>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</si>
  <si>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</si>
  <si>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</si>
  <si>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</si>
  <si>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</si>
  <si>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</si>
  <si>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</si>
  <si>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</si>
  <si>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</si>
  <si>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</si>
  <si>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</si>
  <si>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</si>
  <si>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</si>
  <si>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</si>
  <si>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</si>
  <si>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</si>
  <si>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</si>
  <si>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</si>
  <si>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</si>
  <si>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</si>
  <si>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</si>
  <si>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</si>
  <si>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</si>
  <si>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</si>
  <si>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</si>
  <si>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</si>
  <si>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</si>
  <si>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</si>
  <si>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</si>
  <si>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</si>
  <si>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</si>
  <si>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</si>
  <si>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</si>
  <si>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</si>
  <si>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</si>
  <si>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</si>
  <si>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</si>
  <si>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</si>
  <si>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</si>
  <si>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</si>
  <si>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</si>
  <si>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</si>
  <si>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</si>
  <si>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</si>
  <si>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</si>
  <si>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</si>
  <si>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</si>
  <si>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</si>
  <si>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</si>
  <si>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</si>
  <si>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</si>
  <si>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</si>
  <si>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</si>
  <si>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</si>
  <si>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</si>
  <si>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</si>
  <si>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</si>
  <si>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</si>
  <si>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</si>
  <si>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</si>
  <si>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</si>
  <si>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</si>
  <si>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</si>
  <si>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</si>
  <si>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</si>
  <si>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</si>
  <si>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</si>
  <si>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</si>
  <si>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</si>
  <si>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</si>
  <si>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</si>
  <si>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</si>
  <si>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</si>
  <si>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</si>
  <si>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</si>
  <si>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</si>
  <si>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</si>
  <si>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</si>
  <si>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</si>
  <si>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</si>
  <si>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</si>
  <si>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</si>
  <si>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</si>
  <si>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</si>
  <si>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</si>
  <si>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</si>
  <si>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</si>
  <si>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</si>
  <si>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</si>
  <si>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</si>
  <si>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</si>
  <si>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</si>
  <si>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</si>
  <si>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</si>
  <si>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</si>
  <si>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</si>
  <si>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</si>
  <si>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</si>
  <si>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</si>
  <si>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</si>
  <si>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</si>
  <si>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</si>
  <si>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</si>
  <si>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</si>
  <si>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</si>
  <si>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</si>
  <si>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</si>
  <si>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</si>
  <si>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</si>
  <si>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</si>
  <si>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</si>
  <si>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</si>
  <si>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</si>
  <si>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</si>
  <si>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</si>
  <si>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</si>
  <si>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</si>
  <si>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</si>
  <si>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</si>
  <si>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</si>
  <si>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</si>
  <si>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</si>
  <si>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</si>
  <si>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</si>
  <si>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</si>
  <si>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</si>
  <si>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</si>
  <si>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</si>
  <si>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</si>
  <si>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</si>
  <si>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</si>
  <si>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</si>
  <si>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</si>
  <si>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</si>
  <si>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</si>
  <si>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</si>
  <si>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</si>
  <si>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</si>
  <si>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</si>
  <si>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</si>
  <si>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</si>
  <si>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</si>
  <si>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</si>
  <si>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</si>
  <si>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</si>
  <si>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</si>
  <si>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</si>
  <si>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</si>
  <si>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</si>
  <si>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</si>
  <si>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</si>
  <si>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</si>
  <si>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</si>
  <si>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</si>
  <si>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</si>
  <si>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</si>
  <si>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</si>
  <si>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</si>
  <si>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</si>
  <si>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</si>
  <si>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</si>
  <si>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</si>
  <si>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</si>
  <si>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</si>
  <si>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</si>
  <si>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</si>
  <si>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</si>
  <si>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</si>
  <si>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</si>
  <si>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</si>
  <si>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</si>
  <si>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</si>
  <si>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</si>
  <si>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</si>
  <si>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</si>
  <si>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</si>
  <si>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</si>
  <si>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</si>
  <si>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</si>
  <si>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</si>
  <si>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</si>
  <si>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</si>
  <si>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</si>
  <si>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</si>
  <si>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</si>
  <si>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</si>
  <si>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</si>
  <si>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</si>
  <si>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</si>
  <si>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</si>
  <si>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</si>
  <si>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</si>
  <si>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</si>
  <si>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</si>
  <si>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</si>
  <si>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</si>
  <si>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</si>
  <si>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</si>
  <si>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</si>
  <si>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</si>
  <si>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</si>
  <si>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</si>
  <si>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</si>
  <si>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</si>
  <si>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</si>
  <si>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</si>
  <si>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</si>
  <si>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</si>
  <si>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</si>
  <si>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</si>
  <si>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</si>
  <si>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</si>
  <si>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</si>
  <si>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</si>
  <si>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</si>
  <si>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</si>
  <si>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</si>
  <si>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</si>
  <si>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</si>
  <si>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</si>
  <si>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</si>
  <si>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</si>
  <si>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</si>
  <si>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</si>
  <si>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</si>
  <si>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</si>
  <si>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</si>
  <si>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</si>
  <si>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</si>
  <si>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</si>
  <si>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</si>
  <si>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</si>
  <si>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</si>
  <si>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</si>
  <si>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</si>
  <si>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</si>
  <si>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</si>
  <si>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</si>
  <si>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</si>
  <si>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</si>
  <si>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</si>
  <si>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</si>
  <si>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</si>
  <si>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</si>
  <si>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</si>
  <si>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</si>
  <si>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</si>
  <si>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</si>
  <si>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</si>
  <si>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</si>
  <si>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</si>
  <si>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</si>
  <si>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</si>
  <si>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</si>
  <si>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</si>
  <si>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</si>
  <si>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</si>
  <si>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</si>
  <si>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</si>
  <si>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</si>
  <si>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</si>
  <si>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</si>
  <si>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</si>
  <si>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</si>
  <si>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</si>
  <si>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</si>
  <si>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</si>
  <si>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</si>
  <si>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</si>
  <si>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</si>
  <si>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</si>
  <si>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</si>
  <si>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</si>
  <si>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</si>
  <si>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</si>
  <si>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</si>
  <si>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</si>
  <si>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</si>
  <si>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</si>
  <si>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</si>
  <si>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</si>
  <si>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</si>
  <si>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</si>
  <si>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</si>
  <si>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</si>
  <si>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</si>
  <si>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</si>
  <si>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</si>
  <si>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</si>
  <si>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</si>
  <si>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</si>
  <si>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</si>
  <si>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</si>
  <si>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</si>
  <si>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</si>
  <si>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</si>
  <si>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</si>
  <si>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</si>
  <si>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</si>
  <si>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</si>
  <si>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</si>
  <si>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</si>
  <si>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</si>
  <si>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</si>
  <si>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</si>
  <si>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</si>
  <si>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</si>
  <si>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</si>
  <si>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</si>
  <si>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</si>
  <si>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</si>
  <si>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</si>
  <si>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</si>
  <si>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</si>
  <si>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</si>
  <si>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</si>
  <si>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</si>
  <si>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</si>
  <si>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</si>
  <si>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</si>
  <si>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</si>
  <si>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</si>
  <si>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</si>
  <si>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</si>
  <si>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</si>
  <si>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</si>
  <si>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</si>
  <si>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</si>
  <si>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</si>
  <si>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</si>
  <si>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</si>
  <si>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</si>
  <si>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</si>
  <si>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</si>
  <si>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</si>
  <si>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</si>
  <si>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</si>
  <si>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</si>
  <si>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</si>
  <si>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</si>
  <si>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</si>
  <si>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</si>
  <si>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</si>
  <si>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</si>
  <si>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</si>
  <si>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</si>
  <si>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</si>
  <si>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</si>
  <si>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</si>
  <si>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</si>
  <si>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</si>
  <si>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</si>
  <si>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</si>
  <si>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</si>
  <si>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</si>
  <si>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</si>
  <si>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</si>
  <si>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</si>
  <si>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</si>
  <si>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</si>
  <si>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</si>
  <si>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</si>
  <si>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</si>
  <si>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</si>
  <si>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</si>
  <si>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</si>
  <si>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</si>
  <si>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</si>
  <si>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</si>
  <si>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</si>
  <si>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</si>
  <si>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</si>
  <si>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</si>
  <si>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</si>
  <si>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</si>
  <si>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</si>
  <si>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</si>
  <si>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</si>
  <si>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</si>
  <si>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</si>
  <si>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</si>
  <si>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</si>
  <si>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</si>
  <si>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</si>
  <si>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</si>
  <si>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</si>
  <si>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</si>
  <si>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</si>
  <si>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</si>
  <si>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</si>
  <si>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</si>
  <si>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</si>
  <si>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</si>
  <si>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</si>
  <si>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</si>
  <si>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</si>
  <si>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</si>
  <si>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</si>
  <si>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</si>
  <si>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</si>
  <si>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</si>
  <si>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</si>
  <si>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</si>
  <si>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</si>
  <si>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</si>
  <si>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</si>
  <si>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</si>
  <si>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</si>
  <si>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</si>
  <si>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</si>
  <si>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</si>
  <si>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</si>
  <si>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</si>
  <si>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</si>
  <si>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</si>
  <si>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</si>
  <si>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</si>
  <si>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</si>
  <si>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</si>
  <si>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</si>
  <si>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</si>
  <si>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</si>
  <si>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</si>
  <si>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</si>
  <si>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</si>
  <si>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</si>
  <si>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</si>
  <si>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</si>
  <si>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</si>
  <si>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</si>
  <si>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</si>
  <si>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</si>
  <si>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</si>
  <si>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</si>
  <si>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</si>
  <si>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</si>
  <si>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</si>
  <si>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</si>
  <si>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</si>
  <si>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</si>
  <si>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</si>
  <si>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</si>
  <si>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</si>
  <si>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</si>
  <si>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</si>
  <si>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</si>
  <si>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</si>
  <si>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</si>
  <si>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</si>
  <si>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</si>
  <si>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</si>
  <si>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</si>
  <si>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</si>
  <si>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</si>
  <si>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</si>
  <si>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</si>
  <si>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</si>
  <si>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</si>
  <si>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</si>
  <si>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</si>
  <si>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</si>
  <si>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</si>
  <si>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</si>
  <si>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</si>
  <si>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</si>
  <si>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</si>
  <si>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</si>
  <si>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</si>
  <si>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</si>
  <si>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</si>
  <si>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</si>
  <si>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</si>
  <si>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</si>
  <si>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</si>
  <si>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</si>
  <si>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</si>
  <si>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</si>
  <si>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</si>
  <si>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</si>
  <si>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</si>
  <si>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</si>
  <si>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</si>
  <si>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</si>
  <si>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</si>
  <si>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</si>
  <si>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</si>
  <si>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</si>
  <si>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</si>
  <si>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</si>
  <si>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</si>
  <si>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</si>
  <si>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</si>
  <si>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</si>
  <si>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</si>
  <si>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</si>
  <si>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</si>
  <si>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</si>
  <si>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</si>
  <si>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</si>
  <si>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</si>
  <si>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</si>
  <si>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</si>
  <si>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</si>
  <si>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</si>
  <si>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</si>
  <si>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</si>
  <si>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</si>
  <si>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</si>
  <si>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</si>
  <si>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</si>
  <si>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</si>
  <si>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</si>
  <si>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</si>
  <si>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</si>
  <si>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</si>
  <si>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</si>
  <si>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</si>
  <si>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</si>
  <si>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</si>
  <si>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</si>
  <si>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</si>
  <si>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</si>
  <si>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</si>
  <si>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</si>
  <si>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</si>
  <si>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</si>
  <si>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</si>
  <si>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</si>
  <si>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</si>
  <si>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</si>
  <si>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</si>
  <si>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</si>
  <si>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</si>
  <si>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</si>
  <si>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</si>
  <si>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</si>
  <si>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</si>
  <si>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</si>
  <si>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</si>
  <si>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</si>
  <si>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</si>
  <si>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</si>
  <si>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</si>
  <si>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</si>
  <si>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</si>
  <si>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</si>
  <si>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</si>
  <si>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</si>
  <si>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</si>
  <si>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</si>
  <si>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</si>
  <si>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</si>
  <si>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</si>
  <si>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</si>
  <si>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</si>
  <si>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</si>
  <si>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</si>
  <si>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</si>
  <si>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</si>
  <si>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</si>
  <si>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</si>
  <si>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</si>
  <si>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</si>
  <si>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</si>
  <si>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</si>
  <si>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</si>
  <si>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</si>
  <si>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</si>
  <si>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</si>
  <si>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</si>
  <si>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</si>
  <si>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</si>
  <si>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</si>
  <si>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</si>
  <si>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</si>
  <si>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</si>
  <si>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</si>
  <si>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</si>
  <si>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</si>
  <si>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</si>
  <si>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</si>
  <si>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</si>
  <si>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</si>
  <si>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</si>
  <si>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</si>
  <si>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</si>
  <si>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</si>
  <si>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</si>
  <si>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</si>
  <si>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</si>
  <si>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</si>
  <si>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</si>
  <si>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</si>
  <si>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</si>
  <si>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</si>
  <si>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</si>
  <si>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</si>
  <si>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</si>
  <si>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</si>
  <si>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</si>
  <si>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</si>
  <si>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</si>
  <si>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</si>
  <si>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</si>
  <si>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</si>
  <si>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</si>
  <si>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</si>
  <si>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</si>
  <si>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</si>
  <si>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</si>
  <si>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</si>
  <si>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</si>
  <si>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</si>
  <si>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</si>
  <si>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</si>
  <si>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</si>
  <si>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</si>
  <si>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</si>
  <si>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</si>
  <si>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</si>
  <si>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</si>
  <si>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</si>
  <si>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</si>
  <si>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</si>
  <si>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</si>
  <si>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</si>
  <si>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</si>
  <si>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</si>
  <si>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</si>
  <si>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</si>
  <si>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</si>
  <si>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</si>
  <si>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</si>
  <si>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</si>
  <si>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</si>
  <si>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</si>
  <si>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</si>
  <si>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</si>
  <si>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</si>
  <si>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</si>
  <si>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</si>
  <si>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</si>
  <si>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</si>
  <si>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</si>
  <si>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</si>
  <si>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</si>
  <si>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</si>
  <si>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</si>
  <si>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</si>
  <si>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</si>
  <si>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</si>
  <si>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</si>
  <si>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</si>
  <si>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</si>
  <si>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</si>
  <si>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</si>
  <si>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</si>
  <si>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</si>
  <si>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</si>
  <si>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</si>
  <si>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</si>
  <si>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</si>
  <si>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</si>
  <si>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</si>
  <si>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</si>
  <si>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</si>
  <si>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</si>
  <si>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</si>
  <si>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</si>
  <si>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</si>
  <si>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</si>
  <si>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</si>
  <si>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</si>
  <si>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</si>
  <si>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</si>
  <si>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</si>
  <si>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</si>
  <si>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</si>
  <si>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</si>
  <si>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</si>
  <si>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</si>
  <si>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</si>
  <si>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</si>
  <si>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</si>
  <si>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</si>
  <si>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</si>
  <si>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</si>
  <si>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</si>
  <si>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</si>
  <si>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</si>
  <si>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</si>
  <si>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</si>
  <si>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</si>
  <si>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</si>
  <si>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</si>
  <si>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</si>
  <si>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</si>
  <si>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</si>
  <si>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</si>
  <si>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</si>
  <si>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</si>
  <si>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</si>
  <si>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</si>
  <si>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</si>
  <si>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</si>
  <si>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</si>
  <si>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</si>
  <si>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</si>
  <si>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</si>
  <si>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</si>
  <si>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</si>
  <si>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</si>
  <si>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</si>
  <si>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</si>
  <si>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</si>
  <si>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</si>
  <si>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</si>
  <si>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</si>
  <si>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</si>
  <si>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</si>
  <si>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</si>
  <si>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</si>
  <si>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</si>
  <si>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</si>
  <si>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</si>
  <si>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</si>
  <si>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</si>
  <si>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</si>
  <si>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</si>
  <si>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</si>
  <si>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</si>
  <si>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</si>
  <si>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</si>
  <si>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</si>
  <si>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</si>
  <si>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</si>
  <si>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</si>
  <si>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</si>
  <si>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</si>
  <si>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</si>
  <si>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</si>
  <si>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</si>
  <si>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</si>
  <si>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</si>
  <si>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</si>
  <si>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</si>
  <si>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</si>
  <si>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</si>
  <si>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</si>
  <si>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</si>
  <si>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</si>
  <si>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</si>
  <si>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</si>
  <si>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</si>
  <si>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</si>
  <si>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</si>
  <si>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</si>
  <si>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</si>
  <si>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</si>
  <si>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</si>
  <si>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</si>
  <si>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</si>
  <si>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</si>
  <si>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</si>
  <si>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</si>
  <si>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</si>
  <si>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</si>
  <si>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</si>
  <si>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</si>
  <si>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</si>
  <si>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</si>
  <si>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</si>
  <si>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</si>
  <si>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</si>
  <si>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</si>
  <si>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</si>
  <si>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</si>
  <si>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</si>
  <si>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</si>
  <si>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</si>
  <si>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</si>
  <si>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</si>
  <si>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</si>
  <si>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</si>
  <si>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</si>
  <si>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</si>
  <si>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</si>
  <si>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</si>
  <si>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</si>
  <si>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</si>
  <si>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</si>
  <si>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</si>
  <si>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</si>
  <si>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</si>
  <si>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</si>
  <si>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</si>
  <si>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</si>
  <si>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</si>
  <si>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</si>
  <si>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</si>
  <si>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</si>
  <si>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</si>
  <si>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</si>
  <si>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</si>
  <si>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</si>
  <si>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</si>
  <si>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</si>
  <si>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</si>
  <si>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</si>
  <si>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</si>
  <si>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</si>
  <si>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</si>
  <si>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</si>
  <si>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</si>
  <si>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</si>
  <si>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</si>
  <si>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</si>
  <si>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</si>
  <si>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</si>
  <si>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</si>
  <si>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</si>
  <si>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</si>
  <si>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</si>
  <si>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</si>
  <si>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</si>
  <si>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</si>
  <si>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</si>
  <si>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</si>
  <si>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</si>
  <si>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</si>
  <si>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</si>
  <si>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</si>
  <si>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</si>
  <si>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</si>
  <si>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</si>
  <si>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</si>
  <si>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</si>
  <si>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</si>
  <si>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</si>
  <si>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</si>
  <si>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</si>
  <si>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</si>
  <si>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</si>
  <si>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</si>
  <si>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</si>
  <si>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</si>
  <si>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</si>
  <si>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</si>
  <si>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</si>
  <si>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</si>
  <si>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</si>
  <si>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</si>
  <si>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</si>
  <si>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</si>
  <si>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</si>
  <si>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</si>
  <si>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</si>
  <si>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</si>
  <si>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</si>
  <si>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</si>
  <si>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</si>
  <si>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</si>
  <si>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</si>
  <si>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</si>
  <si>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</si>
  <si>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</si>
  <si>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</si>
  <si>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</si>
  <si>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</si>
  <si>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</si>
  <si>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</si>
  <si>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</si>
  <si>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</si>
  <si>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</si>
  <si>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</si>
  <si>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</si>
  <si>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</si>
  <si>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</si>
  <si>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</si>
  <si>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</si>
  <si>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</si>
  <si>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</si>
  <si>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</si>
  <si>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</si>
  <si>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</si>
  <si>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</si>
  <si>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</si>
  <si>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</si>
  <si>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</si>
  <si>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</si>
  <si>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</si>
  <si>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</si>
  <si>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</si>
  <si>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</si>
  <si>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</si>
  <si>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</si>
  <si>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</si>
  <si>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</si>
  <si>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</si>
  <si>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</si>
  <si>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</si>
  <si>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</si>
  <si>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</si>
  <si>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</si>
  <si>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</si>
  <si>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</si>
  <si>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</si>
  <si>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</si>
  <si>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</si>
  <si>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</si>
  <si>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</si>
  <si>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</si>
  <si>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</si>
  <si>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</si>
  <si>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</si>
  <si>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</si>
  <si>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</si>
  <si>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</si>
  <si>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</si>
  <si>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</si>
  <si>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</si>
  <si>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</si>
  <si>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</si>
  <si>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</si>
  <si>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</si>
  <si>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</si>
  <si>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</si>
  <si>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</si>
  <si>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</si>
  <si>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</si>
  <si>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</si>
  <si>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</si>
  <si>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</si>
  <si>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</si>
  <si>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</si>
  <si>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</si>
  <si>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</si>
  <si>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</si>
  <si>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</si>
  <si>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</si>
  <si>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</si>
  <si>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</si>
  <si>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</si>
  <si>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</si>
  <si>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</si>
  <si>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</si>
  <si>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</si>
  <si>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</si>
  <si>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</si>
  <si>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</si>
  <si>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</si>
  <si>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</si>
  <si>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</si>
  <si>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</si>
  <si>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</si>
  <si>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</si>
  <si>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</si>
  <si>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</si>
  <si>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</si>
  <si>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</si>
  <si>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</si>
  <si>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</si>
  <si>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</si>
  <si>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</si>
  <si>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</si>
  <si>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</si>
  <si>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</si>
  <si>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</si>
  <si>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</si>
  <si>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</si>
  <si>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</si>
  <si>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</si>
  <si>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</si>
  <si>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</si>
  <si>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</si>
  <si>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</si>
  <si>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</si>
  <si>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</si>
  <si>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</si>
  <si>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</si>
  <si>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</si>
  <si>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</si>
  <si>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</si>
  <si>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</si>
  <si>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</si>
  <si>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</si>
  <si>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</si>
  <si>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</si>
  <si>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</si>
  <si>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</si>
  <si>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</si>
  <si>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</si>
  <si>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</si>
  <si>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</si>
  <si>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</si>
  <si>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</si>
  <si>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</si>
  <si>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</si>
  <si>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</si>
  <si>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</si>
  <si>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</si>
  <si>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</si>
  <si>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</si>
  <si>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</si>
  <si>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</si>
  <si>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</si>
  <si>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</si>
  <si>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</si>
  <si>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</si>
  <si>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</si>
  <si>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</si>
  <si>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</si>
  <si>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</si>
  <si>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</si>
  <si>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</si>
  <si>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</si>
  <si>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</si>
  <si>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</si>
  <si>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</si>
  <si>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</si>
  <si>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</si>
  <si>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</si>
  <si>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</si>
  <si>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</si>
  <si>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</si>
  <si>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</si>
  <si>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</si>
  <si>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</si>
  <si>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</si>
  <si>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</si>
  <si>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</si>
  <si>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</si>
  <si>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</si>
  <si>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</si>
  <si>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</si>
  <si>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</si>
  <si>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</si>
  <si>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</si>
  <si>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</si>
  <si>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</si>
  <si>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</si>
  <si>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</si>
  <si>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</si>
  <si>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</si>
  <si>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</si>
  <si>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</si>
  <si>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</si>
  <si>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</si>
  <si>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</si>
  <si>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</si>
  <si>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</si>
  <si>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</si>
  <si>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</si>
  <si>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</si>
  <si>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</si>
  <si>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</si>
  <si>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</si>
  <si>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</si>
  <si>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</si>
  <si>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</si>
  <si>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</si>
  <si>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</si>
  <si>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</si>
  <si>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</si>
  <si>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</si>
  <si>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</si>
  <si>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</si>
  <si>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</si>
  <si>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</si>
  <si>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</si>
  <si>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</si>
  <si>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</si>
  <si>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</si>
  <si>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</si>
  <si>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</si>
  <si>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</si>
  <si>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</si>
  <si>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</si>
  <si>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</si>
  <si>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</si>
  <si>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</si>
  <si>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</si>
  <si>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</si>
  <si>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</si>
  <si>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</si>
  <si>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</si>
  <si>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</si>
  <si>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</si>
  <si>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</si>
  <si>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</si>
  <si>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</si>
  <si>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</si>
  <si>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</si>
  <si>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</si>
  <si>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</si>
  <si>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</si>
  <si>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</si>
  <si>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</si>
  <si>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</si>
  <si>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</si>
  <si>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</si>
  <si>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</si>
  <si>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</si>
  <si>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</si>
  <si>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</si>
  <si>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</si>
  <si>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</si>
  <si>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</si>
  <si>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</si>
  <si>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</si>
  <si>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</si>
  <si>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</si>
  <si>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</si>
  <si>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</si>
  <si>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</si>
  <si>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</si>
  <si>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</si>
  <si>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</si>
  <si>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</si>
  <si>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</si>
  <si>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</si>
  <si>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</si>
  <si>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</si>
  <si>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</si>
  <si>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</si>
  <si>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</si>
  <si>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</si>
  <si>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</si>
  <si>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</si>
  <si>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</si>
  <si>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</si>
  <si>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</si>
  <si>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</si>
  <si>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</si>
  <si>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</si>
  <si>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</si>
  <si>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</si>
  <si>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</si>
  <si>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</si>
  <si>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</si>
  <si>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</si>
  <si>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</si>
  <si>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</si>
  <si>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</si>
  <si>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</si>
  <si>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</si>
  <si>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</si>
  <si>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</si>
  <si>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</si>
  <si>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</si>
  <si>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</si>
  <si>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</si>
  <si>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</si>
  <si>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</si>
  <si>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</si>
  <si>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</si>
  <si>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</si>
  <si>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</si>
  <si>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</si>
  <si>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</si>
  <si>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</si>
  <si>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</si>
  <si>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</si>
  <si>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</si>
  <si>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</si>
  <si>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</si>
  <si>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</si>
  <si>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</si>
  <si>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</si>
  <si>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</si>
  <si>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</si>
  <si>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</si>
  <si>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</si>
  <si>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</si>
  <si>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</si>
  <si>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</si>
  <si>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</si>
  <si>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</si>
  <si>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</si>
  <si>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</si>
  <si>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</si>
  <si>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</si>
  <si>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</si>
  <si>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</si>
  <si>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</si>
  <si>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</si>
  <si>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</si>
  <si>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</si>
  <si>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</si>
  <si>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</si>
  <si>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</si>
  <si>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</si>
  <si>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</si>
  <si>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</si>
  <si>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</si>
  <si>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</si>
  <si>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</si>
  <si>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</si>
  <si>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</si>
  <si>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</si>
  <si>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</si>
  <si>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</si>
  <si>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</si>
  <si>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</si>
  <si>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</si>
  <si>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</si>
  <si>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</si>
  <si>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</si>
  <si>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</si>
  <si>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</si>
  <si>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</si>
  <si>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</si>
  <si>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</si>
  <si>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</si>
  <si>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</si>
  <si>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</si>
  <si>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</si>
  <si>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</si>
  <si>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</si>
  <si>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</si>
  <si>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</si>
  <si>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</si>
  <si>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</si>
  <si>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</si>
  <si>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</si>
  <si>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</si>
  <si>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</si>
  <si>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</si>
  <si>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</si>
  <si>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</si>
  <si>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</si>
  <si>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</si>
  <si>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</si>
  <si>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</si>
  <si>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</si>
  <si>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</si>
  <si>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</si>
  <si>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</si>
  <si>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</si>
  <si>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</si>
  <si>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</si>
  <si>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</si>
  <si>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</si>
  <si>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</si>
  <si>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</si>
  <si>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</si>
  <si>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</si>
  <si>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</si>
  <si>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</si>
  <si>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</si>
  <si>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</si>
  <si>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</si>
  <si>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</si>
  <si>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</si>
  <si>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</si>
  <si>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</si>
  <si>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</si>
  <si>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</si>
  <si>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</si>
  <si>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</si>
  <si>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</si>
  <si>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</si>
  <si>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</si>
  <si>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</si>
  <si>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</si>
  <si>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</si>
  <si>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</si>
  <si>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</si>
  <si>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</si>
  <si>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</si>
  <si>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</si>
  <si>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</si>
  <si>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</si>
  <si>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</si>
  <si>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</si>
  <si>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</si>
  <si>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</si>
  <si>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</si>
  <si>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</si>
  <si>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</si>
  <si>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</si>
  <si>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</si>
  <si>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</si>
  <si>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</si>
  <si>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</si>
  <si>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</si>
  <si>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</si>
  <si>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</si>
  <si>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</si>
  <si>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</si>
  <si>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</si>
  <si>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</si>
  <si>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</si>
  <si>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</si>
  <si>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</si>
  <si>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</si>
  <si>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</si>
  <si>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</si>
  <si>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</si>
  <si>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</si>
  <si>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</si>
  <si>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</si>
  <si>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</si>
  <si>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</si>
  <si>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</si>
  <si>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</si>
  <si>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</si>
  <si>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</si>
  <si>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</si>
  <si>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</si>
  <si>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</si>
  <si>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</si>
  <si>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</si>
  <si>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</si>
  <si>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</si>
  <si>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</si>
  <si>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</si>
  <si>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</si>
  <si>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</si>
  <si>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</si>
  <si>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</si>
  <si>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</si>
  <si>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</si>
  <si>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</si>
  <si>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</si>
  <si>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</si>
  <si>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</si>
  <si>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</si>
  <si>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</si>
  <si>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</si>
  <si>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</si>
  <si>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</si>
  <si>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</si>
  <si>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</si>
  <si>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</si>
  <si>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</si>
  <si>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</si>
  <si>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</si>
  <si>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</si>
  <si>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</si>
  <si>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</si>
  <si>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</si>
  <si>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</si>
  <si>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</si>
  <si>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</si>
  <si>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</si>
  <si>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</si>
  <si>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</si>
  <si>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</si>
  <si>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</si>
  <si>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</si>
  <si>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</si>
  <si>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</si>
  <si>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</si>
  <si>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</si>
  <si>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</si>
  <si>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</si>
  <si>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</si>
  <si>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</si>
  <si>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</si>
  <si>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</si>
  <si>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</si>
  <si>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</si>
  <si>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</si>
  <si>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</si>
  <si>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</si>
  <si>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</si>
  <si>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</si>
  <si>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</si>
  <si>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</si>
  <si>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</si>
  <si>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</si>
  <si>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</si>
  <si>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</si>
  <si>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</si>
  <si>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</si>
  <si>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</si>
  <si>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</si>
  <si>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</si>
  <si>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</si>
  <si>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</si>
  <si>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</si>
  <si>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</si>
  <si>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</si>
  <si>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</si>
  <si>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</si>
  <si>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</si>
  <si>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</si>
  <si>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</si>
  <si>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</si>
  <si>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</si>
  <si>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</si>
  <si>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</si>
  <si>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</si>
  <si>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</si>
  <si>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</si>
  <si>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</si>
  <si>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</si>
  <si>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</si>
  <si>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</si>
  <si>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</si>
  <si>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</si>
  <si>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</si>
  <si>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</si>
  <si>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</si>
  <si>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</si>
  <si>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</si>
  <si>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</si>
  <si>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</si>
  <si>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</si>
  <si>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</si>
  <si>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</si>
  <si>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</si>
  <si>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</si>
  <si>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</si>
  <si>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</si>
  <si>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</si>
  <si>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</si>
  <si>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</si>
  <si>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</si>
  <si>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</si>
  <si>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</si>
  <si>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</si>
  <si>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</si>
  <si>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</si>
  <si>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</si>
  <si>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</si>
  <si>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</si>
  <si>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</si>
  <si>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</si>
  <si>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</si>
  <si>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</si>
  <si>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</si>
  <si>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</si>
  <si>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</si>
  <si>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</si>
  <si>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</si>
  <si>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</si>
  <si>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</si>
  <si>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</si>
  <si>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</si>
  <si>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</si>
  <si>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</si>
  <si>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</si>
  <si>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</si>
  <si>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</si>
  <si>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</si>
  <si>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</si>
  <si>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</si>
  <si>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</si>
  <si>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</si>
  <si>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</si>
  <si>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</si>
  <si>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</si>
  <si>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</si>
  <si>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</si>
  <si>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</si>
  <si>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</si>
  <si>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</si>
  <si>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</si>
  <si>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</si>
  <si>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</si>
  <si>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</si>
  <si>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</si>
  <si>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</si>
  <si>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</si>
  <si>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</si>
  <si>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</si>
  <si>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</si>
  <si>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</si>
  <si>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</si>
  <si>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</si>
  <si>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</si>
  <si>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</si>
  <si>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</si>
  <si>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</si>
  <si>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</si>
  <si>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</si>
  <si>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</si>
  <si>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</si>
  <si>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</si>
  <si>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</si>
  <si>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</si>
  <si>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</si>
  <si>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</si>
  <si>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</si>
  <si>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</si>
  <si>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</si>
  <si>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</si>
  <si>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</si>
  <si>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</si>
  <si>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</si>
  <si>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</si>
  <si>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</si>
  <si>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</si>
  <si>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</si>
  <si>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</si>
  <si>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</si>
  <si>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</si>
  <si>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</si>
  <si>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</si>
  <si>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</si>
  <si>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</si>
  <si>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</si>
  <si>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</si>
  <si>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</si>
  <si>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</si>
  <si>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</si>
  <si>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</si>
  <si>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</si>
  <si>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</si>
  <si>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</si>
  <si>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</si>
  <si>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</si>
  <si>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</si>
  <si>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</si>
  <si>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</si>
  <si>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</si>
  <si>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</si>
  <si>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</si>
  <si>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</si>
  <si>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</si>
  <si>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</si>
  <si>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</si>
  <si>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</si>
  <si>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</si>
  <si>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</si>
  <si>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</si>
  <si>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</si>
  <si>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</si>
  <si>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</si>
  <si>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</si>
  <si>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</si>
  <si>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</si>
  <si>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</si>
  <si>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</si>
  <si>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</si>
  <si>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</si>
  <si>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</si>
  <si>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</si>
  <si>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</si>
  <si>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</si>
  <si>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</si>
  <si>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</si>
  <si>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</si>
  <si>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</si>
  <si>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</si>
  <si>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</si>
  <si>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</si>
  <si>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</si>
  <si>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</si>
  <si>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</si>
  <si>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</si>
  <si>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</si>
  <si>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</si>
  <si>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</si>
  <si>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</si>
  <si>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</si>
  <si>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</si>
  <si>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</si>
  <si>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</si>
  <si>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</si>
  <si>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</si>
  <si>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</si>
  <si>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</si>
  <si>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</si>
  <si>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</si>
  <si>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</si>
  <si>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</si>
  <si>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</si>
  <si>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</si>
  <si>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</si>
  <si>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</si>
  <si>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</si>
  <si>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</si>
  <si>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</si>
  <si>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</si>
  <si>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</si>
  <si>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</si>
  <si>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</si>
  <si>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</si>
  <si>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</si>
  <si>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</si>
  <si>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</si>
  <si>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</si>
  <si>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</si>
  <si>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</si>
  <si>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</si>
  <si>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</si>
  <si>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</si>
  <si>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</si>
  <si>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</si>
  <si>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</si>
  <si>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</si>
  <si>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</si>
  <si>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</si>
  <si>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</si>
  <si>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</si>
  <si>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</si>
  <si>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</si>
  <si>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</si>
  <si>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</si>
  <si>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</si>
  <si>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</si>
  <si>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</si>
  <si>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</si>
  <si>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</si>
  <si>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</si>
  <si>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</si>
  <si>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</si>
  <si>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</si>
  <si>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</si>
  <si>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</si>
  <si>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</si>
  <si>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</si>
  <si>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</si>
  <si>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</si>
  <si>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</si>
  <si>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</si>
  <si>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</si>
  <si>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</si>
  <si>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</si>
  <si>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</si>
  <si>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</si>
  <si>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</si>
  <si>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</si>
  <si>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</si>
  <si>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</si>
  <si>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</si>
  <si>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</si>
  <si>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</si>
  <si>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</si>
  <si>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</si>
  <si>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</si>
  <si>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</si>
  <si>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</si>
  <si>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</si>
  <si>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</si>
  <si>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</si>
  <si>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</si>
  <si>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</si>
  <si>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</si>
  <si>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</si>
  <si>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</si>
  <si>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</si>
  <si>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</si>
  <si>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</si>
  <si>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</si>
  <si>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</si>
  <si>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</si>
  <si>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</si>
  <si>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</si>
  <si>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</si>
  <si>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</si>
  <si>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</si>
  <si>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</si>
  <si>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</si>
  <si>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</si>
  <si>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</si>
  <si>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</si>
  <si>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</si>
  <si>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</si>
  <si>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</si>
  <si>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</si>
  <si>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</si>
  <si>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</si>
  <si>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</si>
  <si>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</si>
  <si>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</si>
  <si>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</si>
  <si>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</si>
  <si>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</si>
  <si>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</si>
  <si>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</si>
  <si>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</si>
  <si>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</si>
  <si>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</si>
  <si>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</si>
  <si>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</si>
  <si>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</si>
  <si>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</si>
  <si>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</si>
  <si>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</si>
  <si>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</si>
  <si>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</si>
  <si>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</si>
  <si>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</si>
  <si>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</si>
  <si>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</si>
  <si>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</si>
  <si>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</si>
  <si>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</si>
  <si>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</si>
  <si>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</si>
  <si>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</si>
  <si>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</si>
  <si>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</si>
  <si>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</si>
  <si>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</si>
  <si>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</si>
  <si>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</si>
  <si>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</si>
  <si>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</si>
  <si>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</si>
  <si>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</si>
  <si>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</si>
  <si>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</si>
  <si>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</si>
  <si>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</si>
  <si>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</si>
  <si>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</si>
  <si>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</si>
  <si>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</si>
  <si>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</si>
  <si>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</si>
  <si>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</si>
  <si>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</si>
  <si>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</si>
  <si>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</si>
  <si>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</si>
  <si>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</si>
  <si>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</si>
  <si>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</si>
  <si>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</si>
  <si>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</si>
  <si>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</si>
  <si>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</si>
  <si>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</si>
  <si>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</si>
  <si>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</si>
  <si>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</si>
  <si>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</si>
  <si>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</si>
  <si>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</si>
  <si>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</si>
  <si>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</si>
  <si>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</si>
  <si>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</si>
  <si>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</si>
  <si>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</si>
  <si>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</si>
  <si>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</si>
  <si>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</si>
  <si>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</si>
  <si>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</si>
  <si>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</si>
  <si>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</si>
  <si>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</si>
  <si>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</si>
  <si>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</si>
  <si>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</si>
  <si>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</si>
  <si>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</si>
  <si>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</si>
  <si>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</si>
  <si>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</si>
  <si>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</si>
  <si>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</si>
  <si>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</si>
  <si>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</si>
  <si>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</si>
  <si>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</si>
  <si>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</si>
  <si>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</si>
  <si>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</si>
  <si>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</si>
  <si>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</si>
  <si>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</si>
  <si>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</si>
  <si>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</si>
  <si>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</si>
  <si>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</si>
  <si>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</si>
  <si>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</si>
  <si>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</si>
  <si>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</si>
  <si>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</si>
  <si>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</si>
  <si>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</si>
  <si>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</si>
  <si>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</si>
  <si>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</si>
  <si>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</si>
  <si>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</si>
  <si>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</si>
  <si>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</si>
  <si>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</si>
  <si>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</si>
  <si>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</si>
  <si>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</si>
  <si>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</si>
  <si>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</si>
  <si>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</si>
  <si>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</si>
  <si>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</si>
  <si>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</si>
  <si>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</si>
  <si>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</si>
  <si>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</si>
  <si>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</si>
  <si>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</si>
  <si>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</si>
  <si>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</si>
  <si>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</si>
  <si>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</si>
  <si>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</si>
  <si>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</si>
  <si>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</si>
  <si>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</si>
  <si>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</si>
  <si>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</si>
  <si>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</si>
  <si>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</si>
  <si>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</si>
  <si>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</si>
  <si>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</si>
  <si>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</si>
  <si>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</si>
  <si>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</si>
  <si>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</si>
  <si>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</si>
  <si>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</si>
  <si>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</si>
  <si>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</si>
  <si>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</si>
  <si>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</si>
  <si>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</si>
  <si>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</si>
  <si>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</si>
  <si>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</si>
  <si>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</si>
  <si>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</si>
  <si>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</si>
  <si>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</si>
  <si>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</si>
  <si>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</si>
  <si>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</si>
  <si>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</si>
  <si>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</si>
  <si>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</si>
  <si>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</si>
  <si>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</si>
  <si>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</si>
  <si>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</si>
  <si>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</si>
  <si>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</si>
  <si>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</si>
  <si>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</si>
  <si>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</si>
  <si>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</si>
  <si>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</si>
  <si>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</si>
  <si>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</si>
  <si>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</si>
  <si>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</si>
  <si>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</si>
  <si>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</si>
  <si>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</si>
  <si>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</si>
  <si>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</si>
  <si>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</si>
  <si>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</si>
  <si>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</si>
  <si>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</si>
  <si>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</si>
  <si>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</si>
  <si>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</si>
  <si>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</si>
  <si>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</si>
  <si>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</si>
  <si>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</si>
  <si>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</si>
  <si>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</si>
  <si>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</si>
  <si>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</si>
  <si>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</si>
  <si>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</si>
  <si>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</si>
  <si>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</si>
  <si>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</si>
  <si>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</si>
  <si>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</si>
  <si>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</si>
  <si>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</si>
  <si>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</si>
  <si>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</si>
  <si>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</si>
  <si>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</si>
  <si>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</si>
  <si>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</si>
  <si>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</si>
  <si>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</si>
  <si>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</si>
  <si>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</si>
  <si>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</si>
  <si>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</si>
  <si>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</si>
  <si>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</si>
  <si>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</si>
  <si>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</si>
  <si>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</si>
  <si>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</si>
  <si>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</si>
  <si>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</si>
  <si>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</si>
  <si>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</si>
  <si>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</si>
  <si>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</si>
  <si>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</si>
  <si>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</si>
  <si>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</si>
  <si>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</si>
  <si>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</si>
  <si>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</si>
  <si>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</si>
  <si>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</si>
  <si>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</si>
  <si>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</si>
  <si>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</si>
  <si>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</si>
  <si>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</si>
  <si>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</si>
  <si>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</si>
  <si>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</si>
  <si>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</si>
  <si>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</si>
  <si>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</si>
  <si>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</si>
  <si>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</si>
  <si>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</si>
  <si>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</si>
  <si>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</si>
  <si>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</si>
  <si>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</si>
  <si>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</si>
  <si>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</si>
  <si>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</si>
  <si>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</si>
  <si>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</si>
  <si>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</si>
  <si>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</si>
  <si>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</si>
  <si>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</si>
  <si>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</si>
  <si>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</si>
  <si>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</si>
  <si>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</si>
  <si>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</si>
  <si>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</si>
  <si>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</si>
  <si>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</si>
  <si>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</si>
  <si>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</si>
  <si>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</si>
  <si>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</si>
  <si>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</si>
  <si>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</si>
  <si>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</si>
  <si>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</si>
  <si>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</si>
  <si>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</si>
  <si>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</si>
  <si>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</si>
  <si>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</si>
  <si>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</si>
  <si>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</si>
  <si>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</si>
  <si>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</si>
  <si>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</si>
  <si>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</si>
  <si>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</si>
  <si>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</si>
  <si>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</si>
  <si>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</si>
  <si>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</si>
  <si>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</si>
  <si>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</si>
  <si>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</si>
  <si>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</si>
  <si>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</si>
  <si>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</si>
  <si>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</si>
  <si>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</si>
  <si>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</si>
  <si>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</si>
  <si>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</si>
  <si>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</si>
  <si>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</si>
  <si>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</si>
  <si>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</si>
  <si>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</si>
  <si>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</si>
  <si>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</si>
  <si>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</si>
  <si>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</si>
  <si>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</si>
  <si>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</si>
  <si>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</si>
  <si>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</si>
  <si>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</si>
  <si>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</si>
  <si>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</si>
  <si>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</si>
  <si>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</si>
  <si>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</si>
  <si>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</si>
  <si>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</si>
  <si>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</si>
  <si>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</si>
  <si>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</si>
  <si>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</si>
  <si>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</si>
  <si>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</si>
  <si>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</si>
  <si>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</si>
  <si>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</si>
  <si>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</si>
  <si>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</si>
  <si>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</si>
  <si>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</si>
  <si>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</si>
  <si>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</si>
  <si>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</si>
  <si>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</si>
  <si>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</si>
  <si>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</si>
  <si>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</si>
  <si>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</si>
  <si>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</si>
  <si>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</si>
  <si>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</si>
  <si>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</si>
  <si>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</si>
  <si>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</si>
  <si>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</si>
  <si>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</si>
  <si>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</si>
  <si>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</si>
  <si>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</si>
  <si>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</si>
  <si>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</si>
  <si>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</si>
  <si>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</si>
  <si>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</si>
  <si>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</si>
  <si>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</si>
  <si>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</si>
  <si>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</si>
  <si>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</si>
  <si>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</si>
  <si>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</si>
  <si>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</si>
  <si>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</si>
  <si>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</si>
  <si>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</si>
  <si>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</si>
  <si>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</si>
  <si>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</si>
  <si>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</si>
  <si>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</si>
  <si>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</si>
  <si>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</si>
  <si>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</si>
  <si>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</si>
  <si>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</si>
  <si>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</si>
  <si>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</si>
  <si>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</si>
  <si>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</si>
  <si>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</si>
  <si>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</si>
  <si>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</si>
  <si>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</si>
  <si>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</si>
  <si>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</si>
  <si>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</si>
  <si>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</si>
  <si>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</si>
  <si>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</si>
  <si>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</si>
  <si>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</si>
  <si>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</si>
  <si>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</si>
  <si>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</si>
  <si>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</si>
  <si>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</si>
  <si>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</si>
  <si>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</si>
  <si>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</si>
  <si>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</si>
  <si>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</si>
  <si>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</si>
  <si>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</si>
  <si>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</si>
  <si>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</si>
  <si>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</si>
  <si>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</si>
  <si>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</si>
  <si>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</si>
  <si>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</si>
  <si>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</si>
  <si>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</si>
  <si>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</si>
  <si>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</si>
  <si>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</si>
  <si>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</si>
  <si>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</si>
  <si>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</si>
  <si>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</si>
  <si>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</si>
  <si>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</si>
  <si>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</si>
  <si>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</si>
  <si>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</si>
  <si>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</si>
  <si>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</si>
  <si>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</si>
  <si>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</si>
  <si>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</si>
  <si>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</si>
  <si>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</si>
  <si>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</si>
  <si>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</si>
  <si>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</si>
  <si>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</si>
  <si>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</si>
  <si>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</si>
  <si>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</si>
  <si>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</si>
  <si>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</si>
  <si>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</si>
  <si>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</si>
  <si>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</si>
  <si>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</si>
  <si>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</si>
  <si>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</si>
  <si>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</si>
  <si>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</si>
  <si>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</si>
  <si>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</si>
  <si>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</si>
  <si>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</si>
  <si>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</si>
  <si>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</si>
  <si>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</si>
  <si>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</si>
  <si>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</si>
  <si>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</si>
  <si>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</si>
  <si>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</si>
  <si>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</si>
  <si>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</si>
  <si>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</si>
  <si>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</si>
  <si>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</si>
  <si>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</si>
  <si>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</si>
  <si>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</si>
  <si>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</si>
  <si>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</si>
  <si>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</si>
  <si>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</si>
  <si>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</si>
  <si>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</si>
  <si>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</si>
  <si>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</si>
  <si>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</si>
  <si>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</si>
  <si>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</si>
  <si>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</si>
  <si>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</si>
  <si>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</si>
  <si>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</si>
  <si>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</si>
  <si>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</si>
  <si>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</si>
  <si>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</si>
  <si>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</si>
  <si>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</si>
  <si>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</si>
  <si>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</si>
  <si>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</si>
  <si>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</si>
  <si>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</si>
  <si>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</si>
  <si>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</si>
  <si>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</si>
  <si>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</si>
  <si>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</si>
  <si>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</si>
  <si>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</si>
  <si>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</si>
  <si>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</si>
  <si>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</si>
  <si>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</si>
  <si>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</si>
  <si>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</si>
  <si>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</si>
  <si>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</si>
  <si>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</si>
  <si>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</si>
  <si>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</si>
  <si>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</si>
  <si>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</si>
  <si>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</si>
  <si>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</si>
  <si>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</si>
  <si>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</si>
  <si>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</si>
  <si>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</si>
  <si>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</si>
  <si>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</si>
  <si>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</si>
  <si>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</si>
  <si>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</si>
  <si>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</si>
  <si>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</si>
  <si>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</si>
  <si>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</si>
  <si>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</si>
  <si>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</si>
  <si>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</si>
  <si>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</si>
  <si>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</si>
  <si>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</si>
  <si>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</si>
  <si>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</si>
  <si>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</si>
  <si>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</si>
  <si>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</si>
  <si>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</si>
  <si>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</si>
  <si>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</si>
  <si>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</si>
  <si>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</si>
  <si>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</si>
  <si>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</si>
  <si>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</si>
  <si>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</si>
  <si>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</si>
  <si>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</si>
  <si>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</si>
  <si>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</si>
  <si>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</si>
  <si>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</si>
  <si>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</si>
  <si>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</si>
  <si>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</si>
  <si>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</si>
  <si>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</si>
  <si>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</si>
  <si>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</si>
  <si>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</si>
  <si>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</si>
  <si>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</si>
  <si>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</si>
  <si>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</si>
  <si>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</si>
  <si>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</si>
  <si>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</si>
  <si>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</si>
  <si>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</si>
  <si>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</si>
  <si>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</si>
  <si>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</si>
  <si>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</si>
  <si>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</si>
  <si>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</si>
  <si>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</si>
  <si>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</si>
  <si>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</si>
  <si>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</si>
  <si>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</si>
  <si>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</si>
  <si>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</si>
  <si>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</si>
  <si>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</si>
  <si>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</si>
  <si>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</si>
  <si>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</si>
  <si>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</si>
  <si>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</si>
  <si>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</si>
  <si>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</si>
  <si>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</si>
  <si>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</si>
  <si>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</si>
  <si>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</si>
  <si>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</si>
  <si>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</si>
  <si>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</si>
  <si>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</si>
  <si>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</si>
  <si>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</si>
  <si>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</si>
  <si>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</si>
  <si>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</si>
  <si>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</si>
  <si>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</si>
  <si>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</si>
  <si>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</si>
  <si>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</si>
  <si>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</si>
  <si>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</si>
  <si>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</si>
  <si>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</si>
  <si>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</si>
  <si>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</si>
  <si>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</si>
  <si>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</si>
  <si>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</si>
  <si>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</si>
  <si>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</si>
  <si>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</si>
  <si>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</si>
  <si>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</si>
  <si>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</si>
  <si>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</si>
  <si>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</si>
  <si>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</si>
  <si>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</si>
  <si>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</si>
  <si>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</si>
  <si>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</si>
  <si>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</si>
  <si>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</si>
  <si>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</si>
  <si>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</si>
  <si>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</si>
  <si>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</si>
  <si>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</si>
  <si>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</si>
  <si>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</si>
  <si>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</si>
  <si>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</si>
  <si>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</si>
  <si>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</si>
  <si>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</si>
  <si>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</si>
  <si>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</si>
  <si>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</si>
  <si>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</si>
  <si>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</si>
  <si>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</si>
  <si>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</si>
  <si>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</si>
  <si>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</si>
  <si>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</si>
  <si>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</si>
  <si>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</si>
  <si>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</si>
  <si>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</si>
  <si>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</si>
  <si>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</si>
  <si>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</si>
  <si>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</si>
  <si>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</si>
  <si>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</si>
  <si>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</si>
  <si>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</si>
  <si>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</si>
  <si>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</si>
  <si>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</si>
  <si>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</si>
  <si>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</si>
  <si>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</si>
  <si>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</si>
  <si>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</si>
  <si>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</si>
  <si>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</si>
  <si>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</si>
  <si>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</si>
  <si>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</si>
  <si>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</si>
  <si>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</si>
  <si>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</si>
  <si>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</si>
  <si>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</si>
  <si>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</si>
  <si>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</si>
  <si>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</si>
  <si>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</si>
  <si>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</si>
  <si>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</si>
  <si>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</si>
  <si>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</si>
  <si>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</si>
  <si>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</si>
  <si>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</si>
  <si>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</si>
  <si>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</si>
  <si>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</si>
  <si>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</si>
  <si>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</si>
  <si>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</si>
  <si>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</si>
  <si>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</si>
  <si>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</si>
  <si>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</si>
  <si>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</si>
  <si>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</si>
  <si>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</si>
  <si>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</si>
  <si>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</si>
  <si>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</si>
  <si>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</si>
  <si>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</si>
  <si>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</si>
  <si>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</si>
  <si>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</si>
  <si>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</si>
  <si>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</si>
  <si>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</si>
  <si>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</si>
  <si>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</si>
  <si>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</si>
  <si>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</si>
  <si>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</si>
  <si>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</si>
  <si>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</si>
  <si>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</si>
  <si>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</si>
  <si>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</si>
  <si>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</si>
  <si>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</si>
  <si>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</si>
  <si>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</si>
  <si>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</si>
  <si>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</si>
  <si>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</si>
  <si>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</si>
  <si>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</si>
  <si>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</si>
  <si>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</si>
  <si>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</si>
  <si>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</si>
  <si>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</si>
  <si>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</si>
  <si>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</si>
  <si>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</si>
  <si>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</si>
  <si>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</si>
  <si>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</si>
  <si>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</si>
  <si>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</si>
  <si>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</si>
  <si>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</si>
  <si>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</si>
  <si>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</si>
  <si>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</si>
  <si>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</si>
  <si>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</si>
  <si>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</si>
  <si>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</si>
  <si>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</si>
  <si>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</si>
  <si>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</si>
  <si>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</si>
  <si>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</si>
  <si>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</si>
  <si>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</si>
  <si>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</si>
  <si>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</si>
  <si>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</si>
  <si>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</si>
  <si>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</si>
  <si>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</si>
  <si>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</si>
  <si>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</si>
  <si>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</si>
  <si>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</si>
  <si>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</si>
  <si>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</si>
  <si>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</si>
  <si>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</si>
  <si>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</si>
  <si>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</si>
  <si>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</si>
  <si>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</si>
  <si>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</si>
  <si>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</si>
  <si>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</si>
  <si>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</si>
  <si>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</si>
  <si>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</si>
  <si>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</si>
  <si>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</si>
  <si>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</si>
  <si>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</si>
  <si>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</si>
  <si>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</si>
  <si>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</si>
  <si>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</si>
  <si>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</si>
  <si>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</si>
  <si>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</si>
  <si>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</si>
  <si>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</si>
  <si>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</si>
  <si>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</si>
  <si>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</si>
  <si>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</si>
  <si>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</si>
  <si>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</si>
  <si>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</si>
  <si>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</si>
  <si>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</si>
  <si>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</si>
  <si>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</si>
  <si>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</si>
  <si>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</si>
  <si>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</si>
  <si>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</si>
  <si>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</si>
  <si>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</si>
  <si>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</si>
  <si>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</si>
  <si>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</si>
  <si>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</si>
  <si>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</si>
  <si>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</si>
  <si>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</si>
  <si>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</si>
  <si>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</si>
  <si>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</si>
  <si>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</si>
  <si>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</si>
  <si>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</si>
  <si>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</si>
  <si>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</si>
  <si>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</si>
  <si>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</si>
  <si>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</si>
  <si>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</si>
  <si>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</si>
  <si>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</si>
  <si>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</si>
  <si>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</si>
  <si>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</si>
  <si>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</si>
  <si>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</si>
  <si>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</si>
  <si>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</si>
  <si>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</si>
  <si>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</si>
  <si>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</si>
  <si>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</si>
  <si>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</si>
  <si>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</si>
  <si>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</si>
  <si>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</si>
  <si>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</si>
  <si>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</si>
  <si>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</si>
  <si>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</si>
  <si>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</si>
  <si>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</si>
  <si>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</si>
  <si>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</si>
  <si>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</si>
  <si>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</si>
  <si>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</si>
  <si>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</si>
  <si>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</si>
  <si>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</si>
  <si>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</si>
  <si>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</si>
  <si>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</si>
  <si>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</si>
  <si>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</si>
  <si>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</si>
  <si>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</si>
  <si>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</si>
  <si>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</si>
  <si>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</si>
  <si>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</si>
  <si>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</si>
  <si>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</si>
  <si>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</si>
  <si>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</si>
  <si>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</si>
  <si>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</si>
  <si>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</si>
  <si>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</si>
  <si>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</si>
  <si>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</si>
  <si>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</si>
  <si>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</si>
  <si>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</si>
  <si>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</si>
  <si>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</si>
  <si>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</si>
  <si>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</si>
  <si>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</si>
  <si>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</si>
  <si>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</si>
  <si>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</si>
  <si>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</si>
  <si>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</si>
  <si>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</si>
  <si>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</si>
  <si>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</si>
  <si>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</si>
  <si>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</si>
  <si>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</si>
  <si>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</si>
  <si>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</si>
  <si>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</si>
  <si>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</si>
  <si>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</si>
  <si>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</si>
  <si>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</si>
  <si>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</si>
  <si>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</si>
  <si>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</si>
  <si>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</si>
  <si>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</si>
  <si>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</si>
  <si>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</si>
  <si>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</si>
  <si>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</si>
  <si>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</si>
  <si>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</si>
  <si>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</si>
  <si>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</si>
  <si>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</si>
  <si>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</si>
  <si>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</si>
  <si>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</si>
  <si>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</si>
  <si>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</si>
  <si>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</si>
  <si>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</si>
  <si>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</si>
  <si>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</si>
  <si>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</si>
  <si>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</si>
  <si>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</si>
  <si>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</si>
  <si>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</si>
  <si>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</si>
  <si>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</si>
  <si>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</si>
  <si>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</si>
  <si>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</si>
  <si>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</si>
  <si>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</si>
  <si>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</si>
  <si>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</si>
  <si>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</si>
  <si>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</si>
  <si>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</si>
  <si>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</si>
  <si>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</si>
  <si>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</si>
  <si>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</si>
  <si>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</si>
  <si>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</si>
  <si>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</si>
  <si>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</si>
  <si>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</si>
  <si>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</si>
  <si>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</si>
  <si>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</si>
  <si>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</si>
  <si>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</si>
  <si>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</si>
  <si>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</si>
  <si>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</si>
  <si>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</si>
  <si>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</si>
  <si>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</si>
  <si>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</si>
  <si>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</si>
  <si>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</si>
  <si>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</si>
  <si>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</si>
  <si>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</si>
  <si>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</si>
  <si>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</si>
  <si>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</si>
  <si>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</si>
  <si>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</si>
  <si>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</si>
  <si>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</si>
  <si>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</si>
  <si>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</si>
  <si>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</si>
  <si>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</si>
  <si>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</si>
  <si>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</si>
  <si>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</si>
  <si>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</si>
  <si>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</si>
  <si>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</si>
  <si>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</si>
  <si>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</si>
  <si>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</si>
  <si>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</si>
  <si>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</si>
  <si>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</si>
  <si>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</si>
  <si>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</si>
  <si>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</si>
  <si>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</si>
  <si>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</si>
  <si>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</si>
  <si>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</si>
  <si>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</si>
  <si>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</si>
  <si>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</si>
  <si>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</si>
  <si>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</si>
  <si>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</si>
  <si>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</si>
  <si>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</si>
  <si>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</si>
  <si>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</si>
  <si>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</si>
  <si>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</si>
  <si>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</si>
  <si>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</si>
  <si>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</si>
  <si>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</si>
  <si>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</si>
  <si>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</si>
  <si>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</si>
  <si>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</si>
  <si>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</si>
  <si>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</si>
  <si>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</si>
  <si>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</si>
  <si>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</si>
  <si>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</si>
  <si>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</si>
  <si>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</si>
  <si>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</si>
  <si>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</si>
  <si>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</si>
  <si>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</si>
  <si>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</si>
  <si>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</si>
  <si>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</si>
  <si>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</si>
  <si>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</si>
  <si>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</si>
  <si>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</si>
  <si>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</si>
  <si>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</si>
  <si>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</si>
  <si>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</si>
  <si>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</si>
  <si>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</si>
  <si>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</si>
  <si>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</si>
  <si>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</si>
  <si>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</si>
  <si>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</si>
  <si>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</si>
  <si>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</si>
  <si>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</si>
  <si>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</si>
  <si>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</si>
  <si>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</si>
  <si>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</si>
  <si>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</si>
  <si>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</si>
  <si>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</si>
  <si>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</si>
  <si>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</si>
  <si>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</si>
  <si>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</si>
  <si>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</si>
  <si>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</si>
  <si>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</si>
  <si>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</si>
  <si>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</si>
  <si>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</si>
  <si>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</si>
  <si>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</si>
  <si>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</si>
  <si>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</si>
  <si>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</si>
  <si>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</si>
  <si>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</si>
  <si>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</si>
  <si>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</si>
  <si>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</si>
  <si>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</si>
  <si>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</si>
  <si>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</si>
  <si>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</si>
  <si>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</si>
  <si>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</si>
  <si>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</si>
  <si>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</si>
  <si>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</si>
  <si>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</si>
  <si>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</si>
  <si>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</si>
  <si>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</si>
  <si>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</si>
  <si>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</si>
  <si>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</si>
  <si>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</si>
  <si>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</si>
  <si>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</si>
  <si>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</si>
  <si>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</si>
  <si>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</si>
  <si>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</si>
  <si>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</si>
  <si>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</si>
  <si>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</si>
  <si>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</si>
  <si>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</si>
  <si>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</si>
  <si>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</si>
  <si>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</si>
  <si>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</si>
  <si>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</si>
  <si>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</si>
  <si>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</si>
  <si>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</si>
  <si>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</si>
  <si>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</si>
  <si>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</si>
  <si>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</si>
  <si>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</si>
  <si>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</si>
  <si>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</si>
  <si>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</si>
  <si>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</si>
  <si>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</si>
  <si>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</si>
  <si>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</si>
  <si>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</si>
  <si>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</si>
  <si>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</si>
  <si>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</si>
  <si>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</si>
  <si>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</si>
  <si>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</si>
  <si>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</si>
  <si>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</si>
  <si>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</si>
  <si>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</si>
  <si>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</si>
  <si>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</si>
  <si>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</si>
  <si>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</si>
  <si>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</si>
  <si>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</si>
  <si>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</si>
  <si>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</si>
  <si>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</si>
  <si>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</si>
  <si>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</si>
  <si>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</si>
  <si>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</si>
  <si>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</si>
  <si>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</si>
  <si>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</si>
  <si>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</si>
  <si>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</si>
  <si>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</si>
  <si>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</si>
  <si>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</si>
  <si>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</si>
  <si>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</si>
  <si>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</si>
  <si>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</si>
  <si>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</si>
  <si>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</si>
  <si>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</si>
  <si>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</si>
  <si>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</si>
  <si>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</si>
  <si>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</si>
  <si>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</si>
  <si>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</si>
  <si>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</si>
  <si>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</si>
  <si>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</si>
  <si>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</si>
  <si>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</si>
  <si>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</si>
  <si>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</si>
  <si>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</si>
  <si>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</si>
  <si>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</si>
  <si>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</si>
  <si>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</si>
  <si>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</si>
  <si>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</si>
  <si>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</si>
  <si>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</si>
  <si>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</si>
  <si>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</si>
  <si>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</si>
  <si>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</si>
  <si>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</si>
  <si>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</si>
  <si>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</si>
  <si>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</si>
  <si>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</si>
  <si>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</si>
  <si>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</si>
  <si>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</si>
  <si>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</si>
  <si>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</si>
  <si>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</si>
  <si>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</si>
  <si>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</si>
  <si>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</si>
  <si>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</si>
  <si>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</si>
  <si>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</si>
  <si>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</si>
  <si>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</si>
  <si>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</si>
  <si>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</si>
  <si>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</si>
  <si>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</si>
  <si>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</si>
  <si>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</si>
  <si>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</si>
  <si>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</si>
  <si>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</si>
  <si>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</si>
  <si>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</si>
  <si>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</si>
  <si>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</si>
  <si>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</si>
  <si>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</si>
  <si>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</si>
  <si>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</si>
  <si>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</si>
  <si>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</si>
  <si>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</si>
  <si>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</si>
  <si>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</si>
  <si>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</si>
  <si>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</si>
  <si>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</si>
  <si>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</si>
  <si>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</si>
  <si>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</si>
  <si>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</si>
  <si>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</si>
  <si>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</si>
  <si>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</si>
  <si>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</si>
  <si>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</si>
  <si>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</si>
  <si>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</si>
  <si>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</si>
  <si>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</si>
  <si>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</si>
  <si>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</si>
  <si>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</si>
  <si>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</si>
  <si>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</si>
  <si>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</si>
  <si>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</si>
  <si>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</si>
  <si>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</si>
  <si>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</si>
  <si>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</si>
  <si>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</si>
  <si>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</si>
  <si>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</si>
  <si>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</si>
  <si>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</si>
  <si>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</si>
  <si>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</si>
  <si>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</si>
  <si>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</si>
  <si>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</si>
  <si>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</si>
  <si>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</si>
  <si>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</si>
  <si>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</si>
  <si>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</si>
  <si>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</si>
  <si>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</si>
  <si>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</si>
  <si>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</si>
  <si>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</si>
  <si>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</si>
  <si>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</si>
  <si>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</si>
  <si>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</si>
  <si>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</si>
  <si>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</si>
  <si>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</si>
  <si>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</si>
  <si>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</si>
  <si>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</si>
  <si>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</si>
  <si>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</si>
  <si>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</si>
  <si>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</si>
  <si>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</si>
  <si>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</si>
  <si>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</si>
  <si>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</si>
  <si>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</si>
  <si>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</si>
  <si>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</si>
  <si>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</si>
  <si>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</si>
  <si>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</si>
  <si>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</si>
  <si>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</si>
  <si>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</si>
  <si>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</si>
  <si>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</si>
  <si>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</si>
  <si>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</si>
  <si>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</si>
  <si>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</si>
  <si>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</si>
  <si>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</si>
  <si>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</si>
  <si>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</si>
  <si>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</si>
  <si>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</si>
  <si>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</si>
  <si>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</si>
  <si>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</si>
  <si>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</si>
  <si>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</si>
  <si>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</si>
  <si>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</si>
  <si>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</si>
  <si>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</si>
  <si>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</si>
  <si>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</si>
  <si>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</si>
  <si>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</si>
  <si>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</si>
  <si>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</si>
  <si>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</si>
  <si>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</si>
  <si>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</si>
  <si>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</si>
  <si>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</si>
  <si>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</si>
  <si>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</si>
  <si>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</si>
  <si>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</si>
  <si>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</si>
  <si>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</si>
  <si>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</si>
  <si>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</si>
  <si>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</si>
  <si>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</si>
  <si>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</si>
  <si>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</si>
  <si>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</si>
  <si>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</si>
  <si>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</si>
  <si>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</si>
  <si>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</si>
  <si>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</si>
  <si>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</si>
  <si>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</si>
  <si>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</si>
  <si>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</si>
  <si>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</si>
  <si>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</si>
  <si>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</si>
  <si>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</si>
  <si>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</si>
  <si>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</si>
  <si>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</si>
  <si>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</si>
  <si>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</si>
  <si>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</si>
  <si>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</si>
  <si>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</si>
  <si>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</si>
  <si>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</si>
  <si>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</si>
  <si>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</si>
  <si>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</si>
  <si>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</si>
  <si>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</si>
  <si>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</si>
  <si>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</si>
  <si>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</si>
  <si>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</si>
  <si>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</si>
  <si>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</si>
  <si>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</si>
  <si>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</si>
  <si>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</si>
  <si>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</si>
  <si>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</si>
  <si>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</si>
  <si>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</si>
  <si>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</si>
  <si>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</si>
  <si>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</si>
  <si>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</si>
  <si>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</si>
  <si>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</si>
  <si>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</si>
  <si>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</si>
  <si>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</si>
  <si>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</si>
  <si>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</si>
  <si>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</si>
  <si>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</si>
  <si>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</si>
  <si>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</si>
  <si>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</si>
  <si>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</si>
  <si>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</si>
  <si>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</si>
  <si>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</si>
  <si>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</si>
  <si>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</si>
  <si>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</si>
  <si>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</si>
  <si>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</si>
  <si>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</si>
  <si>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</si>
  <si>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</si>
  <si>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</si>
  <si>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</si>
  <si>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</si>
  <si>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</si>
  <si>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</si>
  <si>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</si>
  <si>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</si>
  <si>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</si>
  <si>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</si>
  <si>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</si>
  <si>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</si>
  <si>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</si>
  <si>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</si>
  <si>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</si>
  <si>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</si>
  <si>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</si>
  <si>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</si>
  <si>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</si>
  <si>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</si>
  <si>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</si>
  <si>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</si>
  <si>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</si>
  <si>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</si>
  <si>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</si>
  <si>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</si>
  <si>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</si>
  <si>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</si>
  <si>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</si>
  <si>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</si>
  <si>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</si>
  <si>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</si>
  <si>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</si>
  <si>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</si>
  <si>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</si>
  <si>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</si>
  <si>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</si>
  <si>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</si>
  <si>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</si>
  <si>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</si>
  <si>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</si>
  <si>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</si>
  <si>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</si>
  <si>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</si>
  <si>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</si>
  <si>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</si>
  <si>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</si>
  <si>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</si>
  <si>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</si>
  <si>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</si>
  <si>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</si>
  <si>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</si>
  <si>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</si>
  <si>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</si>
  <si>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</si>
  <si>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</si>
  <si>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</si>
  <si>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</si>
  <si>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</si>
  <si>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</si>
  <si>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</si>
  <si>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</si>
  <si>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</si>
  <si>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</si>
  <si>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</si>
  <si>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</si>
  <si>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</si>
  <si>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</si>
  <si>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</si>
  <si>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</si>
  <si>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</si>
  <si>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</si>
  <si>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</si>
  <si>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</si>
  <si>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</si>
  <si>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</si>
  <si>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</si>
  <si>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</si>
  <si>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</si>
  <si>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</si>
  <si>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</si>
  <si>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</si>
  <si>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</si>
  <si>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</si>
  <si>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</si>
  <si>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</si>
  <si>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</si>
  <si>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</si>
  <si>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</si>
  <si>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</si>
  <si>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</si>
  <si>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</si>
  <si>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</si>
  <si>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</si>
  <si>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</si>
  <si>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</si>
  <si>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</si>
  <si>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</si>
  <si>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</si>
  <si>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</si>
  <si>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</si>
  <si>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</si>
  <si>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</si>
  <si>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</si>
  <si>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</si>
  <si>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</si>
  <si>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</si>
  <si>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</si>
  <si>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</si>
  <si>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</si>
  <si>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</si>
  <si>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</si>
  <si>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</si>
  <si>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</si>
  <si>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</si>
  <si>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</si>
  <si>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</si>
  <si>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</si>
  <si>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</si>
  <si>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</si>
  <si>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</si>
  <si>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</si>
  <si>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</si>
  <si>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</si>
  <si>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</si>
  <si>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</si>
  <si>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</si>
  <si>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</si>
  <si>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</si>
  <si>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</si>
  <si>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</si>
  <si>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</si>
  <si>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</si>
  <si>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</si>
  <si>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</si>
  <si>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</si>
  <si>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</si>
  <si>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</si>
  <si>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</si>
  <si>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</si>
  <si>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</si>
  <si>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</si>
  <si>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</si>
  <si>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</si>
  <si>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</si>
  <si>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</si>
  <si>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</si>
  <si>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</si>
  <si>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</si>
  <si>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</si>
  <si>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</si>
  <si>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</si>
  <si>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</si>
  <si>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</si>
  <si>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</si>
  <si>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</si>
  <si>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</si>
  <si>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</si>
  <si>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</si>
  <si>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</si>
  <si>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</si>
  <si>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</si>
  <si>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</si>
  <si>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</si>
  <si>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</si>
  <si>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</si>
  <si>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</si>
  <si>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</si>
  <si>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</si>
  <si>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</si>
  <si>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</si>
  <si>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</si>
  <si>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</si>
  <si>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</si>
  <si>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</si>
  <si>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</si>
  <si>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</si>
  <si>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</si>
  <si>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</si>
  <si>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</si>
  <si>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</si>
  <si>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</si>
  <si>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</si>
  <si>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</si>
  <si>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</si>
  <si>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</si>
  <si>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</si>
  <si>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</si>
  <si>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</si>
  <si>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</si>
  <si>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</si>
  <si>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</si>
  <si>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</si>
  <si>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</si>
  <si>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</si>
  <si>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</si>
  <si>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</si>
  <si>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</si>
  <si>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</si>
  <si>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</si>
  <si>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</si>
  <si>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</si>
  <si>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</si>
  <si>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</si>
  <si>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</si>
  <si>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</si>
  <si>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</si>
  <si>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</si>
  <si>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</si>
  <si>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</si>
  <si>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</si>
  <si>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</si>
  <si>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</si>
  <si>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</si>
  <si>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</si>
  <si>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</si>
  <si>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</si>
  <si>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</si>
  <si>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</si>
  <si>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</si>
  <si>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</si>
  <si>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</si>
  <si>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</si>
  <si>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</si>
  <si>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</si>
  <si>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</si>
  <si>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</si>
  <si>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</si>
  <si>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</si>
  <si>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</si>
  <si>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</si>
  <si>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</si>
  <si>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</si>
  <si>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</si>
  <si>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</si>
  <si>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</si>
  <si>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</si>
  <si>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</si>
  <si>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</si>
  <si>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</si>
  <si>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</si>
  <si>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</si>
  <si>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</si>
  <si>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</si>
  <si>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</si>
  <si>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</si>
  <si>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</si>
  <si>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</si>
  <si>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</si>
  <si>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</si>
  <si>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</si>
  <si>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</si>
  <si>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</si>
  <si>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</si>
  <si>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</si>
  <si>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</si>
  <si>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</si>
  <si>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</si>
  <si>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</si>
  <si>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</si>
  <si>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</si>
  <si>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</si>
  <si>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</si>
  <si>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</si>
  <si>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</si>
  <si>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</si>
  <si>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</si>
  <si>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</si>
  <si>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</si>
  <si>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</si>
  <si>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</si>
  <si>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</si>
  <si>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</si>
  <si>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</si>
  <si>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</si>
  <si>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</si>
  <si>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</si>
  <si>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</si>
  <si>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</si>
  <si>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</si>
  <si>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</si>
  <si>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</si>
  <si>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</si>
  <si>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</si>
  <si>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</si>
  <si>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</si>
  <si>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</si>
  <si>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</si>
  <si>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</si>
  <si>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</si>
  <si>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</si>
  <si>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</si>
  <si>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</si>
  <si>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</si>
  <si>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</si>
  <si>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</si>
  <si>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</si>
  <si>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</si>
  <si>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</si>
  <si>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</si>
  <si>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</si>
  <si>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</si>
  <si>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</si>
  <si>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</si>
  <si>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</si>
  <si>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</si>
  <si>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</si>
  <si>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</si>
  <si>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</si>
  <si>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</si>
  <si>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</si>
  <si>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</si>
  <si>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</si>
  <si>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</si>
  <si>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</si>
  <si>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</si>
  <si>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</si>
  <si>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</si>
  <si>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</si>
  <si>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</si>
  <si>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</si>
  <si>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</si>
  <si>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</si>
  <si>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</si>
  <si>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</si>
  <si>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</si>
  <si>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</si>
  <si>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</si>
  <si>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</si>
  <si>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</si>
  <si>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</si>
  <si>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</si>
  <si>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</si>
  <si>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</si>
  <si>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</si>
  <si>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</si>
  <si>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</si>
  <si>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</si>
  <si>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</si>
  <si>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</si>
  <si>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</si>
  <si>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</si>
  <si>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</si>
  <si>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</si>
  <si>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</si>
  <si>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</si>
  <si>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</si>
  <si>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</si>
  <si>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</si>
  <si>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</si>
  <si>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</si>
  <si>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</si>
  <si>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</si>
  <si>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</si>
  <si>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</si>
  <si>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</si>
  <si>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</si>
  <si>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</si>
  <si>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</si>
  <si>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</si>
  <si>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</si>
  <si>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</si>
  <si>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</si>
  <si>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</si>
  <si>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</si>
  <si>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</si>
  <si>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</si>
  <si>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</si>
  <si>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</si>
  <si>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</si>
  <si>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</si>
  <si>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</si>
  <si>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</si>
  <si>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</si>
  <si>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</si>
  <si>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</si>
  <si>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</si>
  <si>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</si>
  <si>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</si>
  <si>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</si>
  <si>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</si>
  <si>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</si>
  <si>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</si>
  <si>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</si>
  <si>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</si>
  <si>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</si>
  <si>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</si>
  <si>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</si>
  <si>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</si>
  <si>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</si>
  <si>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</si>
  <si>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</si>
  <si>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</si>
  <si>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</si>
  <si>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</si>
  <si>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</si>
  <si>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</si>
  <si>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</si>
  <si>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</si>
  <si>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</si>
  <si>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</si>
  <si>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</si>
  <si>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</si>
  <si>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</si>
  <si>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</si>
  <si>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</si>
  <si>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</si>
  <si>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</si>
  <si>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</si>
  <si>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</si>
  <si>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</si>
  <si>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</si>
  <si>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</si>
  <si>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</si>
  <si>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</si>
  <si>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</si>
  <si>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</si>
  <si>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</si>
  <si>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</si>
  <si>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</si>
  <si>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</si>
  <si>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</si>
  <si>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</si>
  <si>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</si>
  <si>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</si>
  <si>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</si>
  <si>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</si>
  <si>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</si>
  <si>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</si>
  <si>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</si>
  <si>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</si>
  <si>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</si>
  <si>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</si>
  <si>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</si>
  <si>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</si>
  <si>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</si>
  <si>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</si>
  <si>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</si>
  <si>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</si>
  <si>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</si>
  <si>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</si>
  <si>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</si>
  <si>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</si>
  <si>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</si>
  <si>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</si>
  <si>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</si>
  <si>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</si>
  <si>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</si>
  <si>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</si>
  <si>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</si>
  <si>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</si>
  <si>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</si>
  <si>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</si>
  <si>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</si>
  <si>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</si>
  <si>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</si>
  <si>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</si>
  <si>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</si>
  <si>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</si>
  <si>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</si>
  <si>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</si>
  <si>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</si>
  <si>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</si>
  <si>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</si>
  <si>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</si>
  <si>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</si>
  <si>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</si>
  <si>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</si>
  <si>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</si>
  <si>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</si>
  <si>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</si>
  <si>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</si>
  <si>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</si>
  <si>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</si>
  <si>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</si>
  <si>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</si>
  <si>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</si>
  <si>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</si>
  <si>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</si>
  <si>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</si>
  <si>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</si>
  <si>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</si>
  <si>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</si>
  <si>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</si>
  <si>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</si>
  <si>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</si>
  <si>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</si>
  <si>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</si>
  <si>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</si>
  <si>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</si>
  <si>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</si>
  <si>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</si>
  <si>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</si>
  <si>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</si>
  <si>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</si>
  <si>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</si>
  <si>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</si>
  <si>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</si>
  <si>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</si>
  <si>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</si>
  <si>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</si>
  <si>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</si>
  <si>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</si>
  <si>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</si>
  <si>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</si>
  <si>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</si>
  <si>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</si>
  <si>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</si>
  <si>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</si>
  <si>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</si>
  <si>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</si>
  <si>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</si>
  <si>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</si>
  <si>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</si>
  <si>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</si>
  <si>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</si>
  <si>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</si>
  <si>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</si>
  <si>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</si>
  <si>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</si>
  <si>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</si>
  <si>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</si>
  <si>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</si>
  <si>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</si>
  <si>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</si>
  <si>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</si>
  <si>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</si>
  <si>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</si>
  <si>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</si>
  <si>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</si>
  <si>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</si>
  <si>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</si>
  <si>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</si>
  <si>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</si>
  <si>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</si>
  <si>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</si>
  <si>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</si>
  <si>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</si>
  <si>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</si>
  <si>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</si>
  <si>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</si>
  <si>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</si>
  <si>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</si>
  <si>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</si>
  <si>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</si>
  <si>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</si>
  <si>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</si>
  <si>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</si>
  <si>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</si>
  <si>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</si>
  <si>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</si>
  <si>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</si>
  <si>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</si>
  <si>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</si>
  <si>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</si>
  <si>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</si>
  <si>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</si>
  <si>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</si>
  <si>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</si>
  <si>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</si>
  <si>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</si>
  <si>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</si>
  <si>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</si>
  <si>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</si>
  <si>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</si>
  <si>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</si>
  <si>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</si>
  <si>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</si>
  <si>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</si>
  <si>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</si>
  <si>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</si>
  <si>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</si>
  <si>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</si>
  <si>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</si>
  <si>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</si>
  <si>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</si>
  <si>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</si>
  <si>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</si>
  <si>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</si>
  <si>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</si>
  <si>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</si>
  <si>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</si>
  <si>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</si>
  <si>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</si>
  <si>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</si>
  <si>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</si>
  <si>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</si>
  <si>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</si>
  <si>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</si>
  <si>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</si>
  <si>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</si>
  <si>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</si>
  <si>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</si>
  <si>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</si>
  <si>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</si>
  <si>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</si>
  <si>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</si>
  <si>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</si>
  <si>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</si>
  <si>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</si>
  <si>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</si>
  <si>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</si>
  <si>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</si>
  <si>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</si>
  <si>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</si>
  <si>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</si>
  <si>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</si>
  <si>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</si>
  <si>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</si>
  <si>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</si>
  <si>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</si>
  <si>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</si>
  <si>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</si>
  <si>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</si>
  <si>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</si>
  <si>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</si>
  <si>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</si>
  <si>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</si>
  <si>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</si>
  <si>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</si>
  <si>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</si>
  <si>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</si>
  <si>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</si>
  <si>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</si>
  <si>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</si>
  <si>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</si>
  <si>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</si>
  <si>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</si>
  <si>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</si>
  <si>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</si>
  <si>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</si>
  <si>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</si>
  <si>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</si>
  <si>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</si>
  <si>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</si>
  <si>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</si>
  <si>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</si>
  <si>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</si>
  <si>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</si>
  <si>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</si>
  <si>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</si>
  <si>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</si>
  <si>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</si>
  <si>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</si>
  <si>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</si>
  <si>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</si>
  <si>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</si>
  <si>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</si>
  <si>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</si>
  <si>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</si>
  <si>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</si>
  <si>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</si>
  <si>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</si>
  <si>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</si>
  <si>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</si>
  <si>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</si>
  <si>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</si>
  <si>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</si>
  <si>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</si>
  <si>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</si>
  <si>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</si>
  <si>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</si>
  <si>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</si>
  <si>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</si>
  <si>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</si>
  <si>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</si>
  <si>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</si>
  <si>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</si>
  <si>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</si>
  <si>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</si>
  <si>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</si>
  <si>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</si>
  <si>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</si>
  <si>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</si>
  <si>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</si>
  <si>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</si>
  <si>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</si>
  <si>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</si>
  <si>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</si>
  <si>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</si>
  <si>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</si>
  <si>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</si>
  <si>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</si>
  <si>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</si>
  <si>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</si>
  <si>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</si>
  <si>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</si>
  <si>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</si>
  <si>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</si>
  <si>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</si>
  <si>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</si>
  <si>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</si>
  <si>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</si>
  <si>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</si>
  <si>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</si>
  <si>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</si>
  <si>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</si>
  <si>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</si>
  <si>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</si>
  <si>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</si>
  <si>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</si>
  <si>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</si>
  <si>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</si>
  <si>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</si>
  <si>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</si>
  <si>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</si>
  <si>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</si>
  <si>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</si>
  <si>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</si>
  <si>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</si>
  <si>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</si>
  <si>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</si>
  <si>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</si>
  <si>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</si>
  <si>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</si>
  <si>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</si>
  <si>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</si>
  <si>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</si>
  <si>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</si>
  <si>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</si>
  <si>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</si>
  <si>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</si>
  <si>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</si>
  <si>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</si>
  <si>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</si>
  <si>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</si>
  <si>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</si>
  <si>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</si>
  <si>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</si>
  <si>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</si>
  <si>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</si>
  <si>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</si>
  <si>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</si>
  <si>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</si>
  <si>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</si>
  <si>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</si>
  <si>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</si>
  <si>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</si>
  <si>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</si>
  <si>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</si>
  <si>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</si>
  <si>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</si>
  <si>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</si>
  <si>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</si>
  <si>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</si>
  <si>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</si>
  <si>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</si>
  <si>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</si>
  <si>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</si>
  <si>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</si>
  <si>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</si>
  <si>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</si>
  <si>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</si>
  <si>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</si>
  <si>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</si>
  <si>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</si>
  <si>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</si>
  <si>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</si>
  <si>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</si>
  <si>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</si>
  <si>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</si>
  <si>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</si>
  <si>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</si>
  <si>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</si>
  <si>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</si>
  <si>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</si>
  <si>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</si>
  <si>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</si>
  <si>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</si>
  <si>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</si>
  <si>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</si>
  <si>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</si>
  <si>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</si>
  <si>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</si>
  <si>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</si>
  <si>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</si>
  <si>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</si>
  <si>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</si>
  <si>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</si>
  <si>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</si>
  <si>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</si>
  <si>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</si>
  <si>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</si>
  <si>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</si>
  <si>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</si>
  <si>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</si>
  <si>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</si>
  <si>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</si>
  <si>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</si>
  <si>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</si>
  <si>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</si>
  <si>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</si>
  <si>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</si>
  <si>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</si>
  <si>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</si>
  <si>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</si>
  <si>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</si>
  <si>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</si>
  <si>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</si>
  <si>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</si>
  <si>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</si>
  <si>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</si>
  <si>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</si>
  <si>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</si>
  <si>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</si>
  <si>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</si>
  <si>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</si>
  <si>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</si>
  <si>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</si>
  <si>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</si>
  <si>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</si>
  <si>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</si>
  <si>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</si>
  <si>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</si>
  <si>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</si>
  <si>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</si>
  <si>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</si>
  <si>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</si>
  <si>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</si>
  <si>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</si>
  <si>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</si>
  <si>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</si>
  <si>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</si>
  <si>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</si>
  <si>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</si>
  <si>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</si>
  <si>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</si>
  <si>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</si>
  <si>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</si>
  <si>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</si>
  <si>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</si>
  <si>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</si>
  <si>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</si>
  <si>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</si>
  <si>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</si>
  <si>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</si>
  <si>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</si>
  <si>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</si>
  <si>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</si>
  <si>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</si>
  <si>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</si>
  <si>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</si>
  <si>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</si>
  <si>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</si>
  <si>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</si>
  <si>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</si>
  <si>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</si>
  <si>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</si>
  <si>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</si>
  <si>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</si>
  <si>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</si>
  <si>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</si>
  <si>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</si>
  <si>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</si>
  <si>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</si>
  <si>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</si>
  <si>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</si>
  <si>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</si>
  <si>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</si>
  <si>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</si>
  <si>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</si>
  <si>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</si>
  <si>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</si>
  <si>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</si>
  <si>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</si>
  <si>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</si>
  <si>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</si>
  <si>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</si>
  <si>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</si>
  <si>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</si>
  <si>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</si>
  <si>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</si>
  <si>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</si>
  <si>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</si>
  <si>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</si>
  <si>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</si>
  <si>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</si>
  <si>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</si>
  <si>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</si>
  <si>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</si>
  <si>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</si>
  <si>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</si>
  <si>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</si>
  <si>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</si>
  <si>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</si>
  <si>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</si>
  <si>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</si>
  <si>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</si>
  <si>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</si>
  <si>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</si>
  <si>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</si>
  <si>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</si>
  <si>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</si>
  <si>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</si>
  <si>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</si>
  <si>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</si>
  <si>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</si>
  <si>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</si>
  <si>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</si>
  <si>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</si>
  <si>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</si>
  <si>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</si>
  <si>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</si>
  <si>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</si>
  <si>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</si>
  <si>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</si>
  <si>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</si>
  <si>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</si>
  <si>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</si>
  <si>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</si>
  <si>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</si>
  <si>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</si>
  <si>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</si>
  <si>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</si>
  <si>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</si>
  <si>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</si>
  <si>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</si>
  <si>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</si>
  <si>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</si>
  <si>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</si>
  <si>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</si>
  <si>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</si>
  <si>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</si>
  <si>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</si>
  <si>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</si>
  <si>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</si>
  <si>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</si>
  <si>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</si>
  <si>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</si>
  <si>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</si>
  <si>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</si>
  <si>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</si>
  <si>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</si>
  <si>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</si>
  <si>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</si>
  <si>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</si>
  <si>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</si>
  <si>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</si>
  <si>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</si>
  <si>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</si>
  <si>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</si>
  <si>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</si>
  <si>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</si>
  <si>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</si>
  <si>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</si>
  <si>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</si>
  <si>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</si>
  <si>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</si>
  <si>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</si>
  <si>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</si>
  <si>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</si>
  <si>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</si>
  <si>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</si>
  <si>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</si>
  <si>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</si>
  <si>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</si>
  <si>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</si>
  <si>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</si>
  <si>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</si>
  <si>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</si>
  <si>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</si>
  <si>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</si>
  <si>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</si>
  <si>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</si>
  <si>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</si>
  <si>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</si>
  <si>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</si>
  <si>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</si>
  <si>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</si>
  <si>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</si>
  <si>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</si>
  <si>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</si>
  <si>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</si>
  <si>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</si>
  <si>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</si>
  <si>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</si>
  <si>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</si>
  <si>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</si>
  <si>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</si>
  <si>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</si>
  <si>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</si>
  <si>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</si>
  <si>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</si>
  <si>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</si>
  <si>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</si>
  <si>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</si>
  <si>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</si>
  <si>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</si>
  <si>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</si>
  <si>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</si>
  <si>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</si>
  <si>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</si>
  <si>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</si>
  <si>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</si>
  <si>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</si>
  <si>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</si>
  <si>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</si>
  <si>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</si>
  <si>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</si>
  <si>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</si>
  <si>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</si>
  <si>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</si>
  <si>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</si>
  <si>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</si>
  <si>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</si>
  <si>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</si>
  <si>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</si>
  <si>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</si>
  <si>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</si>
  <si>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</si>
  <si>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</si>
  <si>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</si>
  <si>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</si>
  <si>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</si>
  <si>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</si>
  <si>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</si>
  <si>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</si>
  <si>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</si>
  <si>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</si>
  <si>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</si>
  <si>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</si>
  <si>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</si>
  <si>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</si>
  <si>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</si>
  <si>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</si>
  <si>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</si>
  <si>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</si>
  <si>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</si>
  <si>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</si>
  <si>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</si>
  <si>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</si>
  <si>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</si>
  <si>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</si>
  <si>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</si>
  <si>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</si>
  <si>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</si>
  <si>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</si>
  <si>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</si>
  <si>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</si>
  <si>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</si>
  <si>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</si>
  <si>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</si>
  <si>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</si>
  <si>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</si>
  <si>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</si>
  <si>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</si>
  <si>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</si>
  <si>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</si>
  <si>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</si>
  <si>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</si>
  <si>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</si>
  <si>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</si>
  <si>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</si>
  <si>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</si>
  <si>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</si>
  <si>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</si>
  <si>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</si>
  <si>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</si>
  <si>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</si>
  <si>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</si>
  <si>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</si>
  <si>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</si>
  <si>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</si>
  <si>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</si>
  <si>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</si>
  <si>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</si>
  <si>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</si>
  <si>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</si>
  <si>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</si>
  <si>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</si>
  <si>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</si>
  <si>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</si>
  <si>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</si>
  <si>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</si>
  <si>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</si>
  <si>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</si>
  <si>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</si>
  <si>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</si>
  <si>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</si>
  <si>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</si>
  <si>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</si>
  <si>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</si>
  <si>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</si>
  <si>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</si>
  <si>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</si>
  <si>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</si>
  <si>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</si>
  <si>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</si>
  <si>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</si>
  <si>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</si>
  <si>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</si>
  <si>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</si>
  <si>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</si>
  <si>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</si>
  <si>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</si>
  <si>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</si>
  <si>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</si>
  <si>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</si>
  <si>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</si>
  <si>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</si>
  <si>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</si>
  <si>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</si>
  <si>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</si>
  <si>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</si>
  <si>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</si>
  <si>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</si>
  <si>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</si>
  <si>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</si>
  <si>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</si>
  <si>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</si>
  <si>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</si>
  <si>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</si>
  <si>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</si>
  <si>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</si>
  <si>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</si>
  <si>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</si>
  <si>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</si>
  <si>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</si>
  <si>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</si>
  <si>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</si>
  <si>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</si>
  <si>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</si>
  <si>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</si>
  <si>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</si>
  <si>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</si>
  <si>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</si>
  <si>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</si>
  <si>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</si>
  <si>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</si>
  <si>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</si>
  <si>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</si>
  <si>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</si>
  <si>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</si>
  <si>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</si>
  <si>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</si>
  <si>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</si>
  <si>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</si>
  <si>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</si>
  <si>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</si>
  <si>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</si>
  <si>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</si>
  <si>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</si>
  <si>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</si>
  <si>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</si>
  <si>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</si>
  <si>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</si>
  <si>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</si>
  <si>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</si>
  <si>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</si>
  <si>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</si>
  <si>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</si>
  <si>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</si>
  <si>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</si>
  <si>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</si>
  <si>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</si>
  <si>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</si>
  <si>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</si>
  <si>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</si>
  <si>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</si>
  <si>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</si>
  <si>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</si>
  <si>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</si>
  <si>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</si>
  <si>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</si>
  <si>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</si>
  <si>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</si>
  <si>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</si>
  <si>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</si>
  <si>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</si>
  <si>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</si>
  <si>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</si>
  <si>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</si>
  <si>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</si>
  <si>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</si>
  <si>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</si>
  <si>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</si>
  <si>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</si>
  <si>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</si>
  <si>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</si>
  <si>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</si>
  <si>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</si>
  <si>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</si>
  <si>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</si>
  <si>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</si>
  <si>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</si>
  <si>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</si>
  <si>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</si>
  <si>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</si>
  <si>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</si>
  <si>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</si>
  <si>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</si>
  <si>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</si>
  <si>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</si>
  <si>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</si>
  <si>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</si>
  <si>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</si>
  <si>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</si>
  <si>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</si>
  <si>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</si>
  <si>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</si>
  <si>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</si>
  <si>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</si>
  <si>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</si>
  <si>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</si>
  <si>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</si>
  <si>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</si>
  <si>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</si>
  <si>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</si>
  <si>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</si>
  <si>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</si>
  <si>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</si>
  <si>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</si>
  <si>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</si>
  <si>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</si>
  <si>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</si>
  <si>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</si>
  <si>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</si>
  <si>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</si>
  <si>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</si>
  <si>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</si>
  <si>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</si>
  <si>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</si>
  <si>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</si>
  <si>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</si>
  <si>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</si>
  <si>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</si>
  <si>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</si>
  <si>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</si>
  <si>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</si>
  <si>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</si>
  <si>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</si>
  <si>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</si>
  <si>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</si>
  <si>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</si>
  <si>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</si>
  <si>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</si>
  <si>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</si>
  <si>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</si>
  <si>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</si>
  <si>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</si>
  <si>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</si>
  <si>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</si>
  <si>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</si>
  <si>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</si>
  <si>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</si>
  <si>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</si>
  <si>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</si>
  <si>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</si>
  <si>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</si>
  <si>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</si>
  <si>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</si>
  <si>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</si>
  <si>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</si>
  <si>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</si>
  <si>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</si>
  <si>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</si>
  <si>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</si>
  <si>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</si>
  <si>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</si>
  <si>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</si>
  <si>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</si>
  <si>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</si>
  <si>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</si>
  <si>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</si>
  <si>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</si>
  <si>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</si>
  <si>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</si>
  <si>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</si>
  <si>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</si>
  <si>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</si>
  <si>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</si>
  <si>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</si>
  <si>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</si>
  <si>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</si>
  <si>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</si>
  <si>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</si>
  <si>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</si>
  <si>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</si>
  <si>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</si>
  <si>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</si>
  <si>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</si>
  <si>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</si>
  <si>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</si>
  <si>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</si>
  <si>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</si>
  <si>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</si>
  <si>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</si>
  <si>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</si>
  <si>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</si>
  <si>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</si>
  <si>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</si>
  <si>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</si>
  <si>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</si>
  <si>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</si>
  <si>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</si>
  <si>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</si>
  <si>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</si>
  <si>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</si>
  <si>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</si>
  <si>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</si>
  <si>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</si>
  <si>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</si>
  <si>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</si>
  <si>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</si>
  <si>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</si>
  <si>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</si>
  <si>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</si>
  <si>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</si>
  <si>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</si>
  <si>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</si>
  <si>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</si>
  <si>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</si>
  <si>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</si>
  <si>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</si>
  <si>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</si>
  <si>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</si>
  <si>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</si>
  <si>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</si>
  <si>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</si>
  <si>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</si>
  <si>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</si>
  <si>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</si>
  <si>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</si>
  <si>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</si>
  <si>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</si>
  <si>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</si>
  <si>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</si>
  <si>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</si>
  <si>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</si>
  <si>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</si>
  <si>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</si>
  <si>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</si>
  <si>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</si>
  <si>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</si>
  <si>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</si>
  <si>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</si>
  <si>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</si>
  <si>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</si>
  <si>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</si>
  <si>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</si>
  <si>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</si>
  <si>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</si>
  <si>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</si>
  <si>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</si>
  <si>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</si>
  <si>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</si>
  <si>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</si>
  <si>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</si>
  <si>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</si>
  <si>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</si>
  <si>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</si>
  <si>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</si>
  <si>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</si>
  <si>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</si>
  <si>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</si>
  <si>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</si>
  <si>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</si>
  <si>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</si>
  <si>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</si>
  <si>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</si>
  <si>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</si>
  <si>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</si>
  <si>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</si>
  <si>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</si>
  <si>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</si>
  <si>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</si>
  <si>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</si>
  <si>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</si>
  <si>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</si>
  <si>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</si>
  <si>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</si>
  <si>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</si>
  <si>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</si>
  <si>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</si>
  <si>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</si>
  <si>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</si>
  <si>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</si>
  <si>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</si>
  <si>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</si>
  <si>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</si>
  <si>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</si>
  <si>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</si>
  <si>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</si>
  <si>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</si>
  <si>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</si>
  <si>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</si>
  <si>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</si>
  <si>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</si>
  <si>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</si>
  <si>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</si>
  <si>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</si>
  <si>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</si>
  <si>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</si>
  <si>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</si>
  <si>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</si>
  <si>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</si>
  <si>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</si>
  <si>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</si>
  <si>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</si>
  <si>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</si>
  <si>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</si>
  <si>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</si>
  <si>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</si>
  <si>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</si>
  <si>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</si>
  <si>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</si>
  <si>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</si>
  <si>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</si>
  <si>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</si>
  <si>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</si>
  <si>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</si>
  <si>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</si>
  <si>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</si>
  <si>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</si>
  <si>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</si>
  <si>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</si>
  <si>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</si>
  <si>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</si>
  <si>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</si>
  <si>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</si>
  <si>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</si>
  <si>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</si>
  <si>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</si>
  <si>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</si>
  <si>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</si>
  <si>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</si>
  <si>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</si>
  <si>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</si>
  <si>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</si>
  <si>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</si>
  <si>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</si>
  <si>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</si>
  <si>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</si>
  <si>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</si>
  <si>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</si>
  <si>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</si>
  <si>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</si>
  <si>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</si>
  <si>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</si>
  <si>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</si>
  <si>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</si>
  <si>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</si>
  <si>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</si>
  <si>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</si>
  <si>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</si>
  <si>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</si>
  <si>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</si>
  <si>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</si>
  <si>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</si>
  <si>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</si>
  <si>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</si>
  <si>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</si>
  <si>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</si>
  <si>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</si>
  <si>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</si>
  <si>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</si>
  <si>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</si>
  <si>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</si>
  <si>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</si>
  <si>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</si>
  <si>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</si>
  <si>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</si>
  <si>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</si>
  <si>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</si>
  <si>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</si>
  <si>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</si>
  <si>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</si>
  <si>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</si>
  <si>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</si>
  <si>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</si>
  <si>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</si>
  <si>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</si>
  <si>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</si>
  <si>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</si>
  <si>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</si>
  <si>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</si>
  <si>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</si>
  <si>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</si>
  <si>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</si>
  <si>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</si>
  <si>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</si>
  <si>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</si>
  <si>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</si>
  <si>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</si>
  <si>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</si>
  <si>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</si>
  <si>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</si>
  <si>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</si>
  <si>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</si>
  <si>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</si>
  <si>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</si>
  <si>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</si>
  <si>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</si>
  <si>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</si>
  <si>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</si>
  <si>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</si>
  <si>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</si>
  <si>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</si>
  <si>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</si>
  <si>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</si>
  <si>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</si>
  <si>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</si>
  <si>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</si>
  <si>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</si>
  <si>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</si>
  <si>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</si>
  <si>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</si>
  <si>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</si>
  <si>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</si>
  <si>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</si>
  <si>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</si>
  <si>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</si>
  <si>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</si>
  <si>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</si>
  <si>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</si>
  <si>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</si>
  <si>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</si>
  <si>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</si>
  <si>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</si>
  <si>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</si>
  <si>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</si>
  <si>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</si>
  <si>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</si>
  <si>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</si>
  <si>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</si>
  <si>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</si>
  <si>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</si>
  <si>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</si>
  <si>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</si>
  <si>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</si>
  <si>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</si>
  <si>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</si>
  <si>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</si>
  <si>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</si>
  <si>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</si>
  <si>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</si>
  <si>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</si>
  <si>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</si>
  <si>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</si>
  <si>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</si>
  <si>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</si>
  <si>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</si>
  <si>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</si>
  <si>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</si>
  <si>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</si>
  <si>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</si>
  <si>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</si>
  <si>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</si>
  <si>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</si>
  <si>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</si>
  <si>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</si>
  <si>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</si>
  <si>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</si>
  <si>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</si>
  <si>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</si>
  <si>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</si>
  <si>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</si>
  <si>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</si>
  <si>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</si>
  <si>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</si>
  <si>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</si>
  <si>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</si>
  <si>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</si>
  <si>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</si>
  <si>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</si>
  <si>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</si>
  <si>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</si>
  <si>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</si>
  <si>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</si>
  <si>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</si>
  <si>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</si>
  <si>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</si>
  <si>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</si>
  <si>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</si>
  <si>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</si>
  <si>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</si>
  <si>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</si>
  <si>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</si>
  <si>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</si>
  <si>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</si>
  <si>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</si>
  <si>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</si>
  <si>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</si>
  <si>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</si>
  <si>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</si>
  <si>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</si>
  <si>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</si>
  <si>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</si>
  <si>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</si>
  <si>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</si>
  <si>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</si>
  <si>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</si>
  <si>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</si>
  <si>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</si>
  <si>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</si>
  <si>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</si>
  <si>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</si>
  <si>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</si>
  <si>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</si>
  <si>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</si>
  <si>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</si>
  <si>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</si>
  <si>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</si>
  <si>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</si>
  <si>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</si>
  <si>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</si>
  <si>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</si>
  <si>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</si>
  <si>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</si>
  <si>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</si>
  <si>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</si>
  <si>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</si>
  <si>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</si>
  <si>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</si>
  <si>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</si>
  <si>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</si>
  <si>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</si>
  <si>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</si>
  <si>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</si>
  <si>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</si>
  <si>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</si>
  <si>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</si>
  <si>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</si>
  <si>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</si>
  <si>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</si>
  <si>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</si>
  <si>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</si>
  <si>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</si>
  <si>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</si>
  <si>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</si>
  <si>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</si>
  <si>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</si>
  <si>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</si>
  <si>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</si>
  <si>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</si>
  <si>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</si>
  <si>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</si>
  <si>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</si>
  <si>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</si>
  <si>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</si>
  <si>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</si>
  <si>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</si>
  <si>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</si>
  <si>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</si>
  <si>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</si>
  <si>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</si>
  <si>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</si>
  <si>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</si>
  <si>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</si>
  <si>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</si>
  <si>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</si>
  <si>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</si>
  <si>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</si>
  <si>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</si>
  <si>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</si>
  <si>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</si>
  <si>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</si>
  <si>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</si>
  <si>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</si>
  <si>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</si>
  <si>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</si>
  <si>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</si>
  <si>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</si>
  <si>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</si>
  <si>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</si>
  <si>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</si>
  <si>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</si>
  <si>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</si>
  <si>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</si>
  <si>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</si>
  <si>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</si>
  <si>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</si>
  <si>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</si>
  <si>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</si>
  <si>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</si>
  <si>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</si>
  <si>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</si>
  <si>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</si>
  <si>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</si>
  <si>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</si>
  <si>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</si>
  <si>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</si>
  <si>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</si>
  <si>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</si>
  <si>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</si>
  <si>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</si>
  <si>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</si>
  <si>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</si>
  <si>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</si>
  <si>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</si>
  <si>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</si>
  <si>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</si>
  <si>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</si>
  <si>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</si>
  <si>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</si>
  <si>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</si>
  <si>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</si>
  <si>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</si>
  <si>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</si>
  <si>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</si>
  <si>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</si>
  <si>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</si>
  <si>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</si>
  <si>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</si>
  <si>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</si>
  <si>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</si>
  <si>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</si>
  <si>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</si>
  <si>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</si>
  <si>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</si>
  <si>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</si>
  <si>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</si>
  <si>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</si>
  <si>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</si>
  <si>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</si>
  <si>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</si>
  <si>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</si>
  <si>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</si>
  <si>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</si>
  <si>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</si>
  <si>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</si>
  <si>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</si>
  <si>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</si>
  <si>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</si>
  <si>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</si>
  <si>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</si>
  <si>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</si>
  <si>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</si>
  <si>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</si>
  <si>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</si>
  <si>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</si>
  <si>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</si>
  <si>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</si>
  <si>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</si>
  <si>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</si>
  <si>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</si>
  <si>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</si>
  <si>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</si>
  <si>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</si>
  <si>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</si>
  <si>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</si>
  <si>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</si>
  <si>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</si>
  <si>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</si>
  <si>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</si>
  <si>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</si>
  <si>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</si>
  <si>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</si>
  <si>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</si>
  <si>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</si>
  <si>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</si>
  <si>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</si>
  <si>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</si>
  <si>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</si>
  <si>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</si>
  <si>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</si>
  <si>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</si>
  <si>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</si>
  <si>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</si>
  <si>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</si>
  <si>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</si>
  <si>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</si>
  <si>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</si>
  <si>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</si>
  <si>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</si>
  <si>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</si>
  <si>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</si>
  <si>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</si>
  <si>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</si>
  <si>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</si>
  <si>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</si>
  <si>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</si>
  <si>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</si>
  <si>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</si>
  <si>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</si>
  <si>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</si>
  <si>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</si>
  <si>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</si>
  <si>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</si>
  <si>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</si>
  <si>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</si>
  <si>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</si>
  <si>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</si>
  <si>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</si>
  <si>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</si>
  <si>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</si>
  <si>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</si>
  <si>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</si>
  <si>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</si>
  <si>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</si>
  <si>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</si>
  <si>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</si>
  <si>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</si>
  <si>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</si>
  <si>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</si>
  <si>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</si>
  <si>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</si>
  <si>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</si>
  <si>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</si>
  <si>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</si>
  <si>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</si>
  <si>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</si>
  <si>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</si>
  <si>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</si>
  <si>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</si>
  <si>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</si>
  <si>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</si>
  <si>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</si>
  <si>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</si>
  <si>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</si>
  <si>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</si>
  <si>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</si>
  <si>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</si>
  <si>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</si>
  <si>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</si>
  <si>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</si>
  <si>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</si>
  <si>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</si>
  <si>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</si>
  <si>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</si>
  <si>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</si>
  <si>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</si>
  <si>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</si>
  <si>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</si>
  <si>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</si>
  <si>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</si>
  <si>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</si>
  <si>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</si>
  <si>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</si>
  <si>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</si>
  <si>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</si>
  <si>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</si>
  <si>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</si>
  <si>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</si>
  <si>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</si>
  <si>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</si>
  <si>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</si>
  <si>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</si>
  <si>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</si>
  <si>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</si>
  <si>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</si>
  <si>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</si>
  <si>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</si>
  <si>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</si>
  <si>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</si>
  <si>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</si>
  <si>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</si>
  <si>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</si>
  <si>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</si>
  <si>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</si>
  <si>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</si>
  <si>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</si>
  <si>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</si>
  <si>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</si>
  <si>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</si>
  <si>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</si>
  <si>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</si>
  <si>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</si>
  <si>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</si>
  <si>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</si>
  <si>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</si>
  <si>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</si>
  <si>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</si>
  <si>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</si>
  <si>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</si>
  <si>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</si>
  <si>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</si>
  <si>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</si>
  <si>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</si>
  <si>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</si>
  <si>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</si>
  <si>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</si>
  <si>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</si>
  <si>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</si>
  <si>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</si>
  <si>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</si>
  <si>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</si>
  <si>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</si>
  <si>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</si>
  <si>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</si>
  <si>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</si>
  <si>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</si>
  <si>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</si>
  <si>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</si>
  <si>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</si>
  <si>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</si>
  <si>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</si>
  <si>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</si>
  <si>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</si>
  <si>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</si>
  <si>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</si>
  <si>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</si>
  <si>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</si>
  <si>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</si>
  <si>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</si>
  <si>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</si>
  <si>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</si>
  <si>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</si>
  <si>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</si>
  <si>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</si>
  <si>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</si>
  <si>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</si>
  <si>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</si>
  <si>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</si>
  <si>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</si>
  <si>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</si>
  <si>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</si>
  <si>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</si>
  <si>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</si>
  <si>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</si>
  <si>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</si>
  <si>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</si>
  <si>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</si>
  <si>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</si>
  <si>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</si>
  <si>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</si>
  <si>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</si>
  <si>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</si>
  <si>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</si>
  <si>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</si>
  <si>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</si>
  <si>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</si>
  <si>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</si>
  <si>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</si>
  <si>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</si>
  <si>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</si>
  <si>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</si>
  <si>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</si>
  <si>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</si>
  <si>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</si>
  <si>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</si>
  <si>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</si>
  <si>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</si>
  <si>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</si>
  <si>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</si>
  <si>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</si>
  <si>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</si>
  <si>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</si>
  <si>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</si>
  <si>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</si>
  <si>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</si>
  <si>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</si>
  <si>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</si>
  <si>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</si>
  <si>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</si>
  <si>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</si>
  <si>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</si>
  <si>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</si>
  <si>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</si>
  <si>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</si>
  <si>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</si>
  <si>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</si>
  <si>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</si>
  <si>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</si>
  <si>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</si>
  <si>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</si>
  <si>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</si>
  <si>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</si>
  <si>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</si>
  <si>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</si>
  <si>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</si>
  <si>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</si>
  <si>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</si>
  <si>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</si>
  <si>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</si>
  <si>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</si>
  <si>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</si>
  <si>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</si>
  <si>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</si>
  <si>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</si>
  <si>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</si>
  <si>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</si>
  <si>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</si>
  <si>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</si>
  <si>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</si>
  <si>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</si>
  <si>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</si>
  <si>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</si>
  <si>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</si>
  <si>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</si>
  <si>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</si>
  <si>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</si>
  <si>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</si>
  <si>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</si>
  <si>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</si>
  <si>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</si>
  <si>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</si>
  <si>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</si>
  <si>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</si>
  <si>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</si>
  <si>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</si>
  <si>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</si>
  <si>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</si>
  <si>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</si>
  <si>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</si>
  <si>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</si>
  <si>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</si>
  <si>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</si>
  <si>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</si>
  <si>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</si>
  <si>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</si>
  <si>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</si>
  <si>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</si>
  <si>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</si>
  <si>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</si>
  <si>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</si>
  <si>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</si>
  <si>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</si>
  <si>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</si>
  <si>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</si>
  <si>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</si>
  <si>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</si>
  <si>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</si>
  <si>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</si>
  <si>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</si>
  <si>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</si>
  <si>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</si>
  <si>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</si>
  <si>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</si>
  <si>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</si>
  <si>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</si>
  <si>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</si>
  <si>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</si>
  <si>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</si>
  <si>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</si>
  <si>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</si>
  <si>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</si>
  <si>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</si>
  <si>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</si>
  <si>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</si>
  <si>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</si>
  <si>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</si>
  <si>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</si>
  <si>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</si>
  <si>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</si>
  <si>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</si>
  <si>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</si>
  <si>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</si>
  <si>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</si>
  <si>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</si>
  <si>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</si>
  <si>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</si>
  <si>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</si>
  <si>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</si>
  <si>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</si>
  <si>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</si>
  <si>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</si>
  <si>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</si>
  <si>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</si>
  <si>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</si>
  <si>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</si>
  <si>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</si>
  <si>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</si>
  <si>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</si>
  <si>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</si>
  <si>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</si>
  <si>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</si>
  <si>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</si>
  <si>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</si>
  <si>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</si>
  <si>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</si>
  <si>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</si>
  <si>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</si>
  <si>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</si>
  <si>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</si>
  <si>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</si>
  <si>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</si>
  <si>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</si>
  <si>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</si>
  <si>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</si>
  <si>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</si>
  <si>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</si>
  <si>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</si>
  <si>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</si>
  <si>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</si>
  <si>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</si>
  <si>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</si>
  <si>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</si>
  <si>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</si>
  <si>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</si>
  <si>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</si>
  <si>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</si>
  <si>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</si>
  <si>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</si>
  <si>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</si>
  <si>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</si>
  <si>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</si>
  <si>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</si>
  <si>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</si>
  <si>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</si>
  <si>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</si>
  <si>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</si>
  <si>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</si>
  <si>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</si>
  <si>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</si>
  <si>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</si>
  <si>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</si>
  <si>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</si>
  <si>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</si>
  <si>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</si>
  <si>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</si>
  <si>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</si>
  <si>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</si>
  <si>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</si>
  <si>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</si>
  <si>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</si>
  <si>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</si>
  <si>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</si>
  <si>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</si>
  <si>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</si>
  <si>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</si>
  <si>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</si>
  <si>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</si>
  <si>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</si>
  <si>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</si>
  <si>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</si>
  <si>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</si>
  <si>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</si>
  <si>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</si>
  <si>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</si>
  <si>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</si>
  <si>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</si>
  <si>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</si>
  <si>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</si>
  <si>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</si>
  <si>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</si>
  <si>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</si>
  <si>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</si>
  <si>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</si>
  <si>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</si>
  <si>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</si>
  <si>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</si>
  <si>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</si>
  <si>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</si>
  <si>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</si>
  <si>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</si>
  <si>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</si>
  <si>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</si>
  <si>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</si>
  <si>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</si>
  <si>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</si>
  <si>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</si>
  <si>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</si>
  <si>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</si>
  <si>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</si>
  <si>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</si>
  <si>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</si>
  <si>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</si>
  <si>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</si>
  <si>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</si>
  <si>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</si>
  <si>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</si>
  <si>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</si>
  <si>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</si>
  <si>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</si>
  <si>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</si>
  <si>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</si>
  <si>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</si>
  <si>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</si>
  <si>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</si>
  <si>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</si>
  <si>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</si>
  <si>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</si>
  <si>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</si>
  <si>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</si>
  <si>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</si>
  <si>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</si>
  <si>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</si>
  <si>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</si>
  <si>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</si>
  <si>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</si>
  <si>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</si>
  <si>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</si>
  <si>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</si>
  <si>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</si>
  <si>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</si>
  <si>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</si>
  <si>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</si>
  <si>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</si>
  <si>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</si>
  <si>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</si>
  <si>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</si>
  <si>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</si>
  <si>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</si>
  <si>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</si>
  <si>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</si>
  <si>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</si>
  <si>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</si>
  <si>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</si>
  <si>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</si>
  <si>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</si>
  <si>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</si>
  <si>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</si>
  <si>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</si>
  <si>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</si>
  <si>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</si>
  <si>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</si>
  <si>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</si>
  <si>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</si>
  <si>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</si>
  <si>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</si>
  <si>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</si>
  <si>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</si>
  <si>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</si>
  <si>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</si>
  <si>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</si>
  <si>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</si>
  <si>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</si>
  <si>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</si>
  <si>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</si>
  <si>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</si>
  <si>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</si>
  <si>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</si>
  <si>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</si>
  <si>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</si>
  <si>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</si>
  <si>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</si>
  <si>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</si>
  <si>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</si>
  <si>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</si>
  <si>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</si>
  <si>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</si>
  <si>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</si>
  <si>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</si>
  <si>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</si>
  <si>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</si>
  <si>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</si>
  <si>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</si>
  <si>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</si>
  <si>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</si>
  <si>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</si>
  <si>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</si>
  <si>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</si>
  <si>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</si>
  <si>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</si>
  <si>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</si>
  <si>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</si>
  <si>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</si>
  <si>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</si>
  <si>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</si>
  <si>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</si>
  <si>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</si>
  <si>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</si>
  <si>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</si>
  <si>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</si>
  <si>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</si>
  <si>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</si>
  <si>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</si>
  <si>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</si>
  <si>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</si>
  <si>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</si>
  <si>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</si>
  <si>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</si>
  <si>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</si>
  <si>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</si>
  <si>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</si>
  <si>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</si>
  <si>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</si>
  <si>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</si>
  <si>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</si>
  <si>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</si>
  <si>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</si>
  <si>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</si>
  <si>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</si>
  <si>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</si>
  <si>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</si>
  <si>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</si>
  <si>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</si>
  <si>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</si>
  <si>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</si>
  <si>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</si>
  <si>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</si>
  <si>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</si>
  <si>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</si>
  <si>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</si>
  <si>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</si>
  <si>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</si>
  <si>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</si>
  <si>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</si>
  <si>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</si>
  <si>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</si>
  <si>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</si>
  <si>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</si>
  <si>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</si>
  <si>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</si>
  <si>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</si>
  <si>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</si>
  <si>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</si>
  <si>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</si>
  <si>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</si>
  <si>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</si>
  <si>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</si>
  <si>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</si>
  <si>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</si>
  <si>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</si>
  <si>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</si>
  <si>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</si>
  <si>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</si>
  <si>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</si>
  <si>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</si>
  <si>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</si>
  <si>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</si>
  <si>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</si>
  <si>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</si>
  <si>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</si>
  <si>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</si>
  <si>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</si>
  <si>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</si>
  <si>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</si>
  <si>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</si>
  <si>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</si>
  <si>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</si>
  <si>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</si>
  <si>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</si>
  <si>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</si>
  <si>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</si>
  <si>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</si>
  <si>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</si>
  <si>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</si>
  <si>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</si>
  <si>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</si>
  <si>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</si>
  <si>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</si>
  <si>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</si>
  <si>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</si>
  <si>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</si>
  <si>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</si>
  <si>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</si>
  <si>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</si>
  <si>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</si>
  <si>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</si>
  <si>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</si>
  <si>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</si>
  <si>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</si>
  <si>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</si>
  <si>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</si>
  <si>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</si>
  <si>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</si>
  <si>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</si>
  <si>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</si>
  <si>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</si>
  <si>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</si>
  <si>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</si>
  <si>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</si>
  <si>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</si>
  <si>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</si>
  <si>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</si>
  <si>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</si>
  <si>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</si>
  <si>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</si>
  <si>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</si>
  <si>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</si>
  <si>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</si>
  <si>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</si>
  <si>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</si>
  <si>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</si>
  <si>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</si>
  <si>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</si>
  <si>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</si>
  <si>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</si>
  <si>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</si>
  <si>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</si>
  <si>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</si>
  <si>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</si>
  <si>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</si>
  <si>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</si>
  <si>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</si>
  <si>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</si>
  <si>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</si>
  <si>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</si>
  <si>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</si>
  <si>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</si>
  <si>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</si>
  <si>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</si>
  <si>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</si>
  <si>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</si>
  <si>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</si>
  <si>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</si>
  <si>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</si>
  <si>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</si>
  <si>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</si>
  <si>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</si>
  <si>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</si>
  <si>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</si>
  <si>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</si>
  <si>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</si>
  <si>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</si>
  <si>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</si>
  <si>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</si>
  <si>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</si>
  <si>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</si>
  <si>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</si>
  <si>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</si>
  <si>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</si>
  <si>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</si>
  <si>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</si>
  <si>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</si>
  <si>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</si>
  <si>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</si>
  <si>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</si>
  <si>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</si>
  <si>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</si>
  <si>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</si>
  <si>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</si>
  <si>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</si>
  <si>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</si>
  <si>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</si>
  <si>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</si>
  <si>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</si>
  <si>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</si>
  <si>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</si>
  <si>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</si>
  <si>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</si>
  <si>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</si>
  <si>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</si>
  <si>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</si>
  <si>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</si>
  <si>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</si>
  <si>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</si>
  <si>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</si>
  <si>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</si>
  <si>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</si>
  <si>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</si>
  <si>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</si>
  <si>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</si>
  <si>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</si>
  <si>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</si>
  <si>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</si>
  <si>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</si>
  <si>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</si>
  <si>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</si>
  <si>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</si>
  <si>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</si>
  <si>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</si>
  <si>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</si>
  <si>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</si>
  <si>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</si>
  <si>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</si>
  <si>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</si>
  <si>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</si>
  <si>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</si>
  <si>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</si>
  <si>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</si>
  <si>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</si>
  <si>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</si>
  <si>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</si>
  <si>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</si>
  <si>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</si>
  <si>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</si>
  <si>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</si>
  <si>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</si>
  <si>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</si>
  <si>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</si>
  <si>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</si>
  <si>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</si>
  <si>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</si>
  <si>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</si>
  <si>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</si>
  <si>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</si>
  <si>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</si>
  <si>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</si>
  <si>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</si>
  <si>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</si>
  <si>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</si>
  <si>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</si>
  <si>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</si>
  <si>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</si>
  <si>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</si>
  <si>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</si>
  <si>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</si>
  <si>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</si>
  <si>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</si>
  <si>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</si>
  <si>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</si>
  <si>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</si>
  <si>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</si>
  <si>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</si>
  <si>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</si>
  <si>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</si>
  <si>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</si>
  <si>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</si>
  <si>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</si>
  <si>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</si>
  <si>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</si>
  <si>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</si>
  <si>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</si>
  <si>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</si>
  <si>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</si>
  <si>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</si>
  <si>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</si>
  <si>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</si>
  <si>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</si>
  <si>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</si>
  <si>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</si>
  <si>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</si>
  <si>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</si>
  <si>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</si>
  <si>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</si>
  <si>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</si>
  <si>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</si>
  <si>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</si>
  <si>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</si>
  <si>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</si>
  <si>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</si>
  <si>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</si>
  <si>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</si>
  <si>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</si>
  <si>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</si>
  <si>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</si>
  <si>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</si>
  <si>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</si>
  <si>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</si>
  <si>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</si>
  <si>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</si>
  <si>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</si>
  <si>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</si>
  <si>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</si>
  <si>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</si>
  <si>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</si>
  <si>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</si>
  <si>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</si>
  <si>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</si>
  <si>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</si>
  <si>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</si>
  <si>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</si>
  <si>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</si>
  <si>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</si>
  <si>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</si>
  <si>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</si>
  <si>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</si>
  <si>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</si>
  <si>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</si>
  <si>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</si>
  <si>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</si>
  <si>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</si>
  <si>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</si>
  <si>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</si>
  <si>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</si>
  <si>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</si>
  <si>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</si>
  <si>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</si>
  <si>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</si>
  <si>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</si>
  <si>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</si>
  <si>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</si>
  <si>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</si>
  <si>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</si>
  <si>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</si>
  <si>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</si>
  <si>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</si>
  <si>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</si>
  <si>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</si>
  <si>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</si>
  <si>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</si>
  <si>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</si>
  <si>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</si>
  <si>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</si>
  <si>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</si>
  <si>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</si>
  <si>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</si>
  <si>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</si>
  <si>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</si>
  <si>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</si>
  <si>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</si>
  <si>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</si>
  <si>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</si>
  <si>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</si>
  <si>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</si>
  <si>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</si>
  <si>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</si>
  <si>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</si>
  <si>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</si>
  <si>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</si>
  <si>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</si>
  <si>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</si>
  <si>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</si>
  <si>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</si>
  <si>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</si>
  <si>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</si>
  <si>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</si>
  <si>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</si>
  <si>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</si>
  <si>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</si>
  <si>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</si>
  <si>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</si>
  <si>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</si>
  <si>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</si>
  <si>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</si>
  <si>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</si>
  <si>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</si>
  <si>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</si>
  <si>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</si>
  <si>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</si>
  <si>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</si>
  <si>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</si>
  <si>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</si>
  <si>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</si>
  <si>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</si>
  <si>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</si>
  <si>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</si>
  <si>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</si>
  <si>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</si>
  <si>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</si>
  <si>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</si>
  <si>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</si>
  <si>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</si>
  <si>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</si>
  <si>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</si>
  <si>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</si>
  <si>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</si>
  <si>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</si>
  <si>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</si>
  <si>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</si>
  <si>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</si>
  <si>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</si>
  <si>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</si>
  <si>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</si>
  <si>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</si>
  <si>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</si>
  <si>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</si>
  <si>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</si>
  <si>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</si>
  <si>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</si>
  <si>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</si>
  <si>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</si>
  <si>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</si>
  <si>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</si>
  <si>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</si>
  <si>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</si>
  <si>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</si>
  <si>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</si>
  <si>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</si>
  <si>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</si>
  <si>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</si>
  <si>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</si>
  <si>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</si>
  <si>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</si>
  <si>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</si>
  <si>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</si>
  <si>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</si>
  <si>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</si>
  <si>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</si>
  <si>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</si>
  <si>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</si>
  <si>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</si>
  <si>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</si>
  <si>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</si>
  <si>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</si>
  <si>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</si>
  <si>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</si>
  <si>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</si>
  <si>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</si>
  <si>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</si>
  <si>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</si>
  <si>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</si>
  <si>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</si>
  <si>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</si>
  <si>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</si>
  <si>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</si>
  <si>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</si>
  <si>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</si>
  <si>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</si>
  <si>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</si>
  <si>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</si>
  <si>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</si>
  <si>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</si>
  <si>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</si>
  <si>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</si>
  <si>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</si>
  <si>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</si>
  <si>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</si>
  <si>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</si>
  <si>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</si>
  <si>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</si>
  <si>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</si>
  <si>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</si>
  <si>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</si>
  <si>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</si>
  <si>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</si>
  <si>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</si>
  <si>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</si>
  <si>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</si>
  <si>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</si>
  <si>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</si>
  <si>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</si>
  <si>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</si>
  <si>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</si>
  <si>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</si>
  <si>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</si>
  <si>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</si>
  <si>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</si>
  <si>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</si>
  <si>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</si>
  <si>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</si>
  <si>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</si>
  <si>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</si>
  <si>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</si>
  <si>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</si>
  <si>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</si>
  <si>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</si>
  <si>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</si>
  <si>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</si>
  <si>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</si>
  <si>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</si>
  <si>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</si>
  <si>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</si>
  <si>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</si>
  <si>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</si>
  <si>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</si>
  <si>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</si>
  <si>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</si>
  <si>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</si>
  <si>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</si>
  <si>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</si>
  <si>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</si>
  <si>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</si>
  <si>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</si>
  <si>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</si>
  <si>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</si>
  <si>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</si>
  <si>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</si>
  <si>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</si>
  <si>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</si>
  <si>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</si>
  <si>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</si>
  <si>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</si>
  <si>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</si>
  <si>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</si>
  <si>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</si>
  <si>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</si>
  <si>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</si>
  <si>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</si>
  <si>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</si>
  <si>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</si>
  <si>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</si>
  <si>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</si>
  <si>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</si>
  <si>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</si>
  <si>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</si>
  <si>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</si>
  <si>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</si>
  <si>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</si>
  <si>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</si>
  <si>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</si>
  <si>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</si>
  <si>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</si>
  <si>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</si>
  <si>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</si>
  <si>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</si>
  <si>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</si>
  <si>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</si>
  <si>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</si>
  <si>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</si>
  <si>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</si>
  <si>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</si>
  <si>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</si>
  <si>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</si>
  <si>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</si>
  <si>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</si>
  <si>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</si>
  <si>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</si>
  <si>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</si>
  <si>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</si>
  <si>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</si>
  <si>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</si>
  <si>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</si>
  <si>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</si>
  <si>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</si>
  <si>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</si>
  <si>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</si>
  <si>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</si>
  <si>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</si>
  <si>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</si>
  <si>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</si>
  <si>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</si>
  <si>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</si>
  <si>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</si>
  <si>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</si>
  <si>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</si>
  <si>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</si>
  <si>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</si>
  <si>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</si>
  <si>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</si>
  <si>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</si>
  <si>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</si>
  <si>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</si>
  <si>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</si>
  <si>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</si>
  <si>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</si>
  <si>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</si>
  <si>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</si>
  <si>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</si>
  <si>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</si>
  <si>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</si>
  <si>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</si>
  <si>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</si>
  <si>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</si>
  <si>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</si>
  <si>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</si>
  <si>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</si>
  <si>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</si>
  <si>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</si>
  <si>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</si>
  <si>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</si>
  <si>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</si>
  <si>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</si>
  <si>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</si>
  <si>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</si>
  <si>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</si>
  <si>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</si>
  <si>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</si>
  <si>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</si>
  <si>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</si>
  <si>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</si>
  <si>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</si>
  <si>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</si>
  <si>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</si>
  <si>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</si>
  <si>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</si>
  <si>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</si>
  <si>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</si>
  <si>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</si>
  <si>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</si>
  <si>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</si>
  <si>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</si>
  <si>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</si>
  <si>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</si>
  <si>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</si>
  <si>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</si>
  <si>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</si>
  <si>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</si>
  <si>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</si>
  <si>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</si>
  <si>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</si>
  <si>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</si>
  <si>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</si>
  <si>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</si>
  <si>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</si>
  <si>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</si>
  <si>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</si>
  <si>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</si>
  <si>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</si>
  <si>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</si>
  <si>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</si>
  <si>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</si>
  <si>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</si>
  <si>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</si>
  <si>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</si>
  <si>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</si>
  <si>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</si>
  <si>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</si>
  <si>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</si>
  <si>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</si>
  <si>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</si>
  <si>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</si>
  <si>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</si>
  <si>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</si>
  <si>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</si>
  <si>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</si>
  <si>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</si>
  <si>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</si>
  <si>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</si>
  <si>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</si>
  <si>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</si>
  <si>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</si>
  <si>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</si>
  <si>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</si>
  <si>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</si>
  <si>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</si>
  <si>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</si>
  <si>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</si>
  <si>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</si>
  <si>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</si>
  <si>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</si>
  <si>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</si>
  <si>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</si>
  <si>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</si>
  <si>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</si>
  <si>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</si>
  <si>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</si>
  <si>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</si>
  <si>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</si>
  <si>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</si>
  <si>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</si>
  <si>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</si>
  <si>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</si>
  <si>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</si>
  <si>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</si>
  <si>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</si>
  <si>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</si>
  <si>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</si>
  <si>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</si>
  <si>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</si>
  <si>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</si>
  <si>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</si>
  <si>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</si>
  <si>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</si>
  <si>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</si>
  <si>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</si>
  <si>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</si>
  <si>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</si>
  <si>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</si>
  <si>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</si>
  <si>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</si>
  <si>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</si>
  <si>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</si>
  <si>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</si>
  <si>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</si>
  <si>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</si>
  <si>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</si>
  <si>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</si>
  <si>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</si>
  <si>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</si>
  <si>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</si>
  <si>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</si>
  <si>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</si>
  <si>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</si>
  <si>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</si>
  <si>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</si>
  <si>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</si>
  <si>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</si>
  <si>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</si>
  <si>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</si>
  <si>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</si>
  <si>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</si>
  <si>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</si>
  <si>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</si>
  <si>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</si>
  <si>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</si>
  <si>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</si>
  <si>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</si>
  <si>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</si>
  <si>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</si>
  <si>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</si>
  <si>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</si>
  <si>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</si>
  <si>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</si>
  <si>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</si>
  <si>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</si>
  <si>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</si>
  <si>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</si>
  <si>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</si>
  <si>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</si>
  <si>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</si>
  <si>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</si>
  <si>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</si>
  <si>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</si>
  <si>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</si>
  <si>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</si>
  <si>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</si>
  <si>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</si>
  <si>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</si>
  <si>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</si>
  <si>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</si>
  <si>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</si>
  <si>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</si>
  <si>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</si>
  <si>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</si>
  <si>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</si>
  <si>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</si>
  <si>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</si>
  <si>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</si>
  <si>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</si>
  <si>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</si>
  <si>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</si>
  <si>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</si>
  <si>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</si>
  <si>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</si>
  <si>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</si>
  <si>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</si>
  <si>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</si>
  <si>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</si>
  <si>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</si>
  <si>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</si>
  <si>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</si>
  <si>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</si>
  <si>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</si>
  <si>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</si>
  <si>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</si>
  <si>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</si>
  <si>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</si>
  <si>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</si>
  <si>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</si>
  <si>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</si>
  <si>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</si>
  <si>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</si>
  <si>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</si>
  <si>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</si>
  <si>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</si>
  <si>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</si>
  <si>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</si>
  <si>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</si>
  <si>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</si>
  <si>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</si>
  <si>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</si>
  <si>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</si>
  <si>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</si>
  <si>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</si>
  <si>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</si>
  <si>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</si>
  <si>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</si>
  <si>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</si>
  <si>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</si>
  <si>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</si>
  <si>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</si>
  <si>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</si>
  <si>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</si>
  <si>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</si>
  <si>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</si>
  <si>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</si>
  <si>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</si>
  <si>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</si>
  <si>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</si>
  <si>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</si>
  <si>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</si>
  <si>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</si>
  <si>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</si>
  <si>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</si>
  <si>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</si>
  <si>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</si>
  <si>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</si>
  <si>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</si>
  <si>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</si>
  <si>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</si>
  <si>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</si>
  <si>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</si>
  <si>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</si>
  <si>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</si>
  <si>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</si>
  <si>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</si>
  <si>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</si>
  <si>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</si>
  <si>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</si>
  <si>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</si>
  <si>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</si>
  <si>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</si>
  <si>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</si>
  <si>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</si>
  <si>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</si>
  <si>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</si>
  <si>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</si>
  <si>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</si>
  <si>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</si>
  <si>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</si>
  <si>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</si>
  <si>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</si>
  <si>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</si>
  <si>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</si>
  <si>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</si>
  <si>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</si>
  <si>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</si>
  <si>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</si>
  <si>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</si>
  <si>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</si>
  <si>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</si>
  <si>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</si>
  <si>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</si>
  <si>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</si>
  <si>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</si>
  <si>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</si>
  <si>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</si>
  <si>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</si>
  <si>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</si>
  <si>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</si>
  <si>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</si>
  <si>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</si>
  <si>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</si>
  <si>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</si>
  <si>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</si>
  <si>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</si>
  <si>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</si>
  <si>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</si>
  <si>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</si>
  <si>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</si>
  <si>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</si>
  <si>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</si>
  <si>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</si>
  <si>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</si>
  <si>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</si>
  <si>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</si>
  <si>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</si>
  <si>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</si>
  <si>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</si>
  <si>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</si>
  <si>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</si>
  <si>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</si>
  <si>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</si>
  <si>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</si>
  <si>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</si>
  <si>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</si>
  <si>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</si>
  <si>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</si>
  <si>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</si>
  <si>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</si>
  <si>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</si>
  <si>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</si>
  <si>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</si>
  <si>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</si>
  <si>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</si>
  <si>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</si>
  <si>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</si>
  <si>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</si>
  <si>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</si>
  <si>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</si>
  <si>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</si>
  <si>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</si>
  <si>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</si>
  <si>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</si>
  <si>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</si>
  <si>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</si>
  <si>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</si>
  <si>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</si>
  <si>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</si>
  <si>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</si>
  <si>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</si>
  <si>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</si>
  <si>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</si>
  <si>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</si>
  <si>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</si>
  <si>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</si>
  <si>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</si>
  <si>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</si>
  <si>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</si>
  <si>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</si>
  <si>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</si>
  <si>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</si>
  <si>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</si>
  <si>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</si>
  <si>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</si>
  <si>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</si>
  <si>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</si>
  <si>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</si>
  <si>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</si>
  <si>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</si>
  <si>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</si>
  <si>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</si>
  <si>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</si>
  <si>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</si>
  <si>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</si>
  <si>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</si>
  <si>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</si>
  <si>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</si>
  <si>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</si>
  <si>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</si>
  <si>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</si>
  <si>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</si>
  <si>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</si>
  <si>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</si>
  <si>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</si>
  <si>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</si>
  <si>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</si>
  <si>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</si>
  <si>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</si>
  <si>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</si>
  <si>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</si>
  <si>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</si>
  <si>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</si>
  <si>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</si>
  <si>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</si>
  <si>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</si>
  <si>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</si>
  <si>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</si>
  <si>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</si>
  <si>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</si>
  <si>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</si>
  <si>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</si>
  <si>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</si>
  <si>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</si>
  <si>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</si>
  <si>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</si>
  <si>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</si>
  <si>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</si>
  <si>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</si>
  <si>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</si>
  <si>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</si>
  <si>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</si>
  <si>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</si>
  <si>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</si>
  <si>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</si>
  <si>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</si>
  <si>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</si>
  <si>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</si>
  <si>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</si>
  <si>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</si>
  <si>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</si>
  <si>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</si>
  <si>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</si>
  <si>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</si>
  <si>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</si>
  <si>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</si>
  <si>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</si>
  <si>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</si>
  <si>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</si>
  <si>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</si>
  <si>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</si>
  <si>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</si>
  <si>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</si>
  <si>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</si>
  <si>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</si>
  <si>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</si>
  <si>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</si>
  <si>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</si>
  <si>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</si>
  <si>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</si>
  <si>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</si>
  <si>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</si>
  <si>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</si>
  <si>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</si>
  <si>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</si>
  <si>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</si>
  <si>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</si>
  <si>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</si>
  <si>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</si>
  <si>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</si>
  <si>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</si>
  <si>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</si>
  <si>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</si>
  <si>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</si>
  <si>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</si>
  <si>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</si>
  <si>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</si>
  <si>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</si>
  <si>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</si>
  <si>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</si>
  <si>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</si>
  <si>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</si>
  <si>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</si>
  <si>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</si>
  <si>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</si>
  <si>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</si>
  <si>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</si>
  <si>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</si>
  <si>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</si>
  <si>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</si>
  <si>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</si>
  <si>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</si>
  <si>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</si>
  <si>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</si>
  <si>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</si>
  <si>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</si>
  <si>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</si>
  <si>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</si>
  <si>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</si>
  <si>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</si>
  <si>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</si>
  <si>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</si>
  <si>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</si>
  <si>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</si>
  <si>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</si>
  <si>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</si>
  <si>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</si>
  <si>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</si>
  <si>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</si>
  <si>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</si>
  <si>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</si>
  <si>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</si>
  <si>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</si>
  <si>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</si>
  <si>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</si>
  <si>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</si>
  <si>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</si>
  <si>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</si>
  <si>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</si>
  <si>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</si>
  <si>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</si>
  <si>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</si>
  <si>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</si>
  <si>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</si>
  <si>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</si>
  <si>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</si>
  <si>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</si>
  <si>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</si>
  <si>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</si>
  <si>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</si>
  <si>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</si>
  <si>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</si>
  <si>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</si>
  <si>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</si>
  <si>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</si>
  <si>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</si>
  <si>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</si>
  <si>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</si>
  <si>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</si>
  <si>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</si>
  <si>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</si>
  <si>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</si>
  <si>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</si>
  <si>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</si>
  <si>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</si>
  <si>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</si>
  <si>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</si>
  <si>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</si>
  <si>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</si>
  <si>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</si>
  <si>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</si>
  <si>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</si>
  <si>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</si>
  <si>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</si>
  <si>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</si>
  <si>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</si>
  <si>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</si>
  <si>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</si>
  <si>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</si>
  <si>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</si>
  <si>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</si>
  <si>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</si>
  <si>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</si>
  <si>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</si>
  <si>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</si>
  <si>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</si>
  <si>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</si>
  <si>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</si>
  <si>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</si>
  <si>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</si>
  <si>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</si>
  <si>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</si>
  <si>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</si>
  <si>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</si>
  <si>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</si>
  <si>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</si>
  <si>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</si>
  <si>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</si>
  <si>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</si>
  <si>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</si>
  <si>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</si>
  <si>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</si>
  <si>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</si>
  <si>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</si>
  <si>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</si>
  <si>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</si>
  <si>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</si>
  <si>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</si>
  <si>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</si>
  <si>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</si>
  <si>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</si>
  <si>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</si>
  <si>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</si>
  <si>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</si>
  <si>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</si>
  <si>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</si>
  <si>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</si>
  <si>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</si>
  <si>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</si>
  <si>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</si>
  <si>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</si>
  <si>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</si>
  <si>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</si>
  <si>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</si>
  <si>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</si>
  <si>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</si>
  <si>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</si>
  <si>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</si>
  <si>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</si>
  <si>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</si>
  <si>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</si>
  <si>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</si>
  <si>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</si>
  <si>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</si>
  <si>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</si>
  <si>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</si>
  <si>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</si>
  <si>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</si>
  <si>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</si>
  <si>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</si>
  <si>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</si>
  <si>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</si>
  <si>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</si>
  <si>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</si>
  <si>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</si>
  <si>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</si>
  <si>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</si>
  <si>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</si>
  <si>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</si>
  <si>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</si>
  <si>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</si>
  <si>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</si>
  <si>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</si>
  <si>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</si>
  <si>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</si>
  <si>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</si>
  <si>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</si>
  <si>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</si>
  <si>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</si>
  <si>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</si>
  <si>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</si>
  <si>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</si>
  <si>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</si>
  <si>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</si>
  <si>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</si>
  <si>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</si>
  <si>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</si>
  <si>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</si>
  <si>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</si>
  <si>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</si>
  <si>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</si>
  <si>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</si>
  <si>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</si>
  <si>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</si>
  <si>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</si>
  <si>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</si>
  <si>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</si>
  <si>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</si>
  <si>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</si>
  <si>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</si>
  <si>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</si>
  <si>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</si>
  <si>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</si>
  <si>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</si>
  <si>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</si>
  <si>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</si>
  <si>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</si>
  <si>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</si>
  <si>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</si>
  <si>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</si>
  <si>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</si>
  <si>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</si>
  <si>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</si>
  <si>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</si>
  <si>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</si>
  <si>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</si>
  <si>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</si>
  <si>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</si>
  <si>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</si>
  <si>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</si>
  <si>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</si>
  <si>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</si>
  <si>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</si>
  <si>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</si>
  <si>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</si>
  <si>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</si>
  <si>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</si>
  <si>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</si>
  <si>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</si>
  <si>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</si>
  <si>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</si>
  <si>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</si>
  <si>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</si>
  <si>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</si>
  <si>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</si>
  <si>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</si>
  <si>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</si>
  <si>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</si>
  <si>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</si>
  <si>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</si>
  <si>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</si>
  <si>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</si>
  <si>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</si>
  <si>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</si>
  <si>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</si>
  <si>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</si>
  <si>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</si>
  <si>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</si>
  <si>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</si>
  <si>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</si>
  <si>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</si>
  <si>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</si>
  <si>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</si>
  <si>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</si>
  <si>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</si>
  <si>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</si>
  <si>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</si>
  <si>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</si>
  <si>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</si>
  <si>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</si>
  <si>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</si>
  <si>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</si>
  <si>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</si>
  <si>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</si>
  <si>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</si>
  <si>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</si>
  <si>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</si>
  <si>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</si>
  <si>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</si>
  <si>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</si>
  <si>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</si>
  <si>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</si>
  <si>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</si>
  <si>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</si>
  <si>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</si>
  <si>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</si>
  <si>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</si>
  <si>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</si>
  <si>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</si>
  <si>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</si>
  <si>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</si>
  <si>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</si>
  <si>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</si>
  <si>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</si>
  <si>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</si>
  <si>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</si>
  <si>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</si>
  <si>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</si>
  <si>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</si>
  <si>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</si>
  <si>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</si>
  <si>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</si>
  <si>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</si>
  <si>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</si>
  <si>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</si>
  <si>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</si>
  <si>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</si>
  <si>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</si>
  <si>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</si>
  <si>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</si>
  <si>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</si>
  <si>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</si>
  <si>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</si>
  <si>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</si>
  <si>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</si>
  <si>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</si>
  <si>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</si>
  <si>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</si>
  <si>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</si>
  <si>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</si>
  <si>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</si>
  <si>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</si>
  <si>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</si>
  <si>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</si>
  <si>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</si>
  <si>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</si>
  <si>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</si>
  <si>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</si>
  <si>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</si>
  <si>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</si>
  <si>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</si>
  <si>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</si>
  <si>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</si>
  <si>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</si>
  <si>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</si>
  <si>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</si>
  <si>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</si>
  <si>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</si>
  <si>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</si>
  <si>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</si>
  <si>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</si>
  <si>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</si>
  <si>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</si>
  <si>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</si>
  <si>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</si>
  <si>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</si>
  <si>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</si>
  <si>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</si>
  <si>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</si>
  <si>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</si>
  <si>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</si>
  <si>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</si>
  <si>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</si>
  <si>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</si>
  <si>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</si>
  <si>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</si>
  <si>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</si>
  <si>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</si>
  <si>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</si>
  <si>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</si>
  <si>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</si>
  <si>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</si>
  <si>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</si>
  <si>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</si>
  <si>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</si>
  <si>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</si>
  <si>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</si>
  <si>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</si>
  <si>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</si>
  <si>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</si>
  <si>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</si>
  <si>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</si>
  <si>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</si>
  <si>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</si>
  <si>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</si>
  <si>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</si>
  <si>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</si>
  <si>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</si>
  <si>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</si>
  <si>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</si>
  <si>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</si>
  <si>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</si>
  <si>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</si>
  <si>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</si>
  <si>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</si>
  <si>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</si>
  <si>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</si>
  <si>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</si>
  <si>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</si>
  <si>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</si>
  <si>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</si>
  <si>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</si>
  <si>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</si>
  <si>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</si>
  <si>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</si>
  <si>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</si>
  <si>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</si>
  <si>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</si>
  <si>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</si>
  <si>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</si>
  <si>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</si>
  <si>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</si>
  <si>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</si>
  <si>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</si>
  <si>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</si>
  <si>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</si>
  <si>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</si>
  <si>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</si>
  <si>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</si>
  <si>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</si>
  <si>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</si>
  <si>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</si>
  <si>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</si>
  <si>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</si>
  <si>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</si>
  <si>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</si>
  <si>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</si>
  <si>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</si>
  <si>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</si>
  <si>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</si>
  <si>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</si>
  <si>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</si>
  <si>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</si>
  <si>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</si>
  <si>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</si>
  <si>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</si>
  <si>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</si>
  <si>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</si>
  <si>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</si>
  <si>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</si>
  <si>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</si>
  <si>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</si>
  <si>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</si>
  <si>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</si>
  <si>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</si>
  <si>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</si>
  <si>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</si>
  <si>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</si>
  <si>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</si>
  <si>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</si>
  <si>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</si>
  <si>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</si>
  <si>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</si>
  <si>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</si>
  <si>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</si>
  <si>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</si>
  <si>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</si>
  <si>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</si>
  <si>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</si>
  <si>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</si>
  <si>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</si>
  <si>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</si>
  <si>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</si>
  <si>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</si>
  <si>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</si>
  <si>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</si>
  <si>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</si>
  <si>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</si>
  <si>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</si>
  <si>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</si>
  <si>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</si>
  <si>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</si>
  <si>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</si>
  <si>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</si>
  <si>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</si>
  <si>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</si>
  <si>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</si>
  <si>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</si>
  <si>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</si>
  <si>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</si>
  <si>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</si>
  <si>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</si>
  <si>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</si>
  <si>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</si>
  <si>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</si>
  <si>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</si>
  <si>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</si>
  <si>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</si>
  <si>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</si>
  <si>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</si>
  <si>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</si>
  <si>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</si>
  <si>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</si>
  <si>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</si>
  <si>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</si>
  <si>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</si>
  <si>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</si>
  <si>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</si>
  <si>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</si>
  <si>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</si>
  <si>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</si>
  <si>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</si>
  <si>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</si>
  <si>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</si>
  <si>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</si>
  <si>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</si>
  <si>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</si>
  <si>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</si>
  <si>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</si>
  <si>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</si>
  <si>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</si>
  <si>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</si>
  <si>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</si>
  <si>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</si>
  <si>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</si>
  <si>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</si>
  <si>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</si>
  <si>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</si>
  <si>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</si>
  <si>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</si>
  <si>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</si>
  <si>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</si>
  <si>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</si>
  <si>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</si>
  <si>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</si>
  <si>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</si>
  <si>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</si>
  <si>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</si>
  <si>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</si>
  <si>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</si>
  <si>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</si>
  <si>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</si>
  <si>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</si>
  <si>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</si>
  <si>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</si>
  <si>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</si>
  <si>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</si>
  <si>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</si>
  <si>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</si>
  <si>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</si>
  <si>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</si>
  <si>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</si>
  <si>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</si>
  <si>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</si>
  <si>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</si>
  <si>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</si>
  <si>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</si>
  <si>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</si>
  <si>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</si>
  <si>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</si>
  <si>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</si>
  <si>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</si>
  <si>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</si>
  <si>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</si>
  <si>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</si>
  <si>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</si>
  <si>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</si>
  <si>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</si>
  <si>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</si>
  <si>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</si>
  <si>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</si>
  <si>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</si>
  <si>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</si>
  <si>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</si>
  <si>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</si>
  <si>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</si>
  <si>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</si>
  <si>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</si>
  <si>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</si>
  <si>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</si>
  <si>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</si>
  <si>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</si>
  <si>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</si>
  <si>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</si>
  <si>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</si>
  <si>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</si>
  <si>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</si>
  <si>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</si>
  <si>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</si>
  <si>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</si>
  <si>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</si>
  <si>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</si>
  <si>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</si>
  <si>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</si>
  <si>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</si>
  <si>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</si>
  <si>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</si>
  <si>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</si>
  <si>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</si>
  <si>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</si>
  <si>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</si>
  <si>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</si>
  <si>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</si>
  <si>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</si>
  <si>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</si>
  <si>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</si>
  <si>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</si>
  <si>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</si>
  <si>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</si>
  <si>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</si>
  <si>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</si>
  <si>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</si>
  <si>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</si>
  <si>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</si>
  <si>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</si>
  <si>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</si>
  <si>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</si>
  <si>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</si>
  <si>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</si>
  <si>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</si>
  <si>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</si>
  <si>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</si>
  <si>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</si>
  <si>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</si>
  <si>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</si>
  <si>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</si>
  <si>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</si>
  <si>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</si>
  <si>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</si>
  <si>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</si>
  <si>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</si>
  <si>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</si>
  <si>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</si>
  <si>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</si>
  <si>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</si>
  <si>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</si>
  <si>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</si>
  <si>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</si>
  <si>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</si>
  <si>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</si>
  <si>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</si>
  <si>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</si>
  <si>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</si>
  <si>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</si>
  <si>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</si>
  <si>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</si>
  <si>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</si>
  <si>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</si>
  <si>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</si>
  <si>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</si>
  <si>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</si>
  <si>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</si>
  <si>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</si>
  <si>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</si>
  <si>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</si>
  <si>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</si>
  <si>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</si>
  <si>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</si>
  <si>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</si>
  <si>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</si>
  <si>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</si>
  <si>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</si>
  <si>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</si>
  <si>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</si>
  <si>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</si>
  <si>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</si>
  <si>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</si>
  <si>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</si>
  <si>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</si>
  <si>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</si>
  <si>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</si>
  <si>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</si>
  <si>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</si>
  <si>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</si>
  <si>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</si>
  <si>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</si>
  <si>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</si>
  <si>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</si>
  <si>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</si>
  <si>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</si>
  <si>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</si>
  <si>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</si>
  <si>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</si>
  <si>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</si>
  <si>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</si>
  <si>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</si>
  <si>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</si>
  <si>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</si>
  <si>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</si>
  <si>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</si>
  <si>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</si>
  <si>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</si>
  <si>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</si>
  <si>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</si>
  <si>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</si>
  <si>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</si>
  <si>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</si>
  <si>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</si>
  <si>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</si>
  <si>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</si>
  <si>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</si>
  <si>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</si>
  <si>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</si>
  <si>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</si>
  <si>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</si>
  <si>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</si>
  <si>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</si>
  <si>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</si>
  <si>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</si>
  <si>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</si>
  <si>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</si>
  <si>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</si>
  <si>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</si>
  <si>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</si>
  <si>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</si>
  <si>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</si>
  <si>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</si>
  <si>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</si>
  <si>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</si>
  <si>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</si>
  <si>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</si>
  <si>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</si>
  <si>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</si>
  <si>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</si>
  <si>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</si>
  <si>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</si>
  <si>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</si>
  <si>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</si>
  <si>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</si>
  <si>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</si>
  <si>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</si>
  <si>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</si>
  <si>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</si>
  <si>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</si>
  <si>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</si>
  <si>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</si>
  <si>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</si>
  <si>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</si>
  <si>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</si>
  <si>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</si>
  <si>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</si>
  <si>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</si>
  <si>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</si>
  <si>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</si>
  <si>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</si>
  <si>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</si>
  <si>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</si>
  <si>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</si>
  <si>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</si>
  <si>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</si>
  <si>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</si>
  <si>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</si>
  <si>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</si>
  <si>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</si>
  <si>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</si>
  <si>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</si>
  <si>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</si>
  <si>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</si>
  <si>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</si>
  <si>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</si>
  <si>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</si>
  <si>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</si>
  <si>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</si>
  <si>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</si>
  <si>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</si>
  <si>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</si>
  <si>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</si>
  <si>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</si>
  <si>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</si>
  <si>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</si>
  <si>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</si>
  <si>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</si>
  <si>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</si>
  <si>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</si>
  <si>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</si>
  <si>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</si>
  <si>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</si>
  <si>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</si>
  <si>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</si>
  <si>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</si>
  <si>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</si>
  <si>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</si>
  <si>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</si>
  <si>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</si>
  <si>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</si>
  <si>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</si>
  <si>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</si>
  <si>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</si>
  <si>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</si>
  <si>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</si>
  <si>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</si>
  <si>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</si>
  <si>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</si>
  <si>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</si>
  <si>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</si>
  <si>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</si>
  <si>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</si>
  <si>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</si>
  <si>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</si>
  <si>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</si>
  <si>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</si>
  <si>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</si>
  <si>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</si>
  <si>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</si>
  <si>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</si>
  <si>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</si>
  <si>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</si>
  <si>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</si>
  <si>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</si>
  <si>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</si>
  <si>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</si>
  <si>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</si>
  <si>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</si>
  <si>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</si>
  <si>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</si>
  <si>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</si>
  <si>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</si>
  <si>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</si>
  <si>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</si>
  <si>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</si>
  <si>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</si>
  <si>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</si>
  <si>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</si>
  <si>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</si>
  <si>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</si>
  <si>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</si>
  <si>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</si>
  <si>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</si>
  <si>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</si>
  <si>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</si>
  <si>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</si>
  <si>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</si>
  <si>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</si>
  <si>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</si>
  <si>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</si>
  <si>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</si>
  <si>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</si>
  <si>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</si>
  <si>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</si>
  <si>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</si>
  <si>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</si>
  <si>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</si>
  <si>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</si>
  <si>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</si>
  <si>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</si>
  <si>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</si>
  <si>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</si>
  <si>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</si>
  <si>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</si>
  <si>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</si>
  <si>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</si>
  <si>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</si>
  <si>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</si>
  <si>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</si>
  <si>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</si>
  <si>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</si>
  <si>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</si>
  <si>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</si>
  <si>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</si>
  <si>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</si>
  <si>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</si>
  <si>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</si>
  <si>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</si>
  <si>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</si>
  <si>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</si>
  <si>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</si>
  <si>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</si>
  <si>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</si>
  <si>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</si>
  <si>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</si>
  <si>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</si>
  <si>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</si>
  <si>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</si>
  <si>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</si>
  <si>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</si>
  <si>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</si>
  <si>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</si>
  <si>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</si>
  <si>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</si>
  <si>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</si>
  <si>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</si>
  <si>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</si>
  <si>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</si>
  <si>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</si>
  <si>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</si>
  <si>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</si>
  <si>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</si>
  <si>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</si>
  <si>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</si>
  <si>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</si>
  <si>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</si>
  <si>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</si>
  <si>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</si>
  <si>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</si>
  <si>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</si>
  <si>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</si>
  <si>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</si>
  <si>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</si>
  <si>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</si>
  <si>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</si>
  <si>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</si>
  <si>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</si>
  <si>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</si>
  <si>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</si>
  <si>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</si>
  <si>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</si>
  <si>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</si>
  <si>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</si>
  <si>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</si>
  <si>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</si>
  <si>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</si>
  <si>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</si>
  <si>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</si>
  <si>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</si>
  <si>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</si>
  <si>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</si>
  <si>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</si>
  <si>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</si>
  <si>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</si>
  <si>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</si>
  <si>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</si>
  <si>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</si>
  <si>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</si>
  <si>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</si>
  <si>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</si>
  <si>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</si>
  <si>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</si>
  <si>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</si>
  <si>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</si>
  <si>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</si>
  <si>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</si>
  <si>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</si>
  <si>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</si>
  <si>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</si>
  <si>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</si>
  <si>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</si>
  <si>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</si>
  <si>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</si>
  <si>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</si>
  <si>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</si>
  <si>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</si>
  <si>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</si>
  <si>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</si>
  <si>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</si>
  <si>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</si>
  <si>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</si>
  <si>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</si>
  <si>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</si>
  <si>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</si>
  <si>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</si>
  <si>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</si>
  <si>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</si>
  <si>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</si>
  <si>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</si>
  <si>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</si>
  <si>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</si>
  <si>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</si>
  <si>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</si>
  <si>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</si>
  <si>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</si>
  <si>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</si>
  <si>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</si>
  <si>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</si>
  <si>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</si>
  <si>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</si>
  <si>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</si>
  <si>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</si>
  <si>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</si>
  <si>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</si>
  <si>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</si>
  <si>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</si>
  <si>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</si>
  <si>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</si>
  <si>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</si>
  <si>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</si>
  <si>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</si>
  <si>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</si>
  <si>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</si>
  <si>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</si>
  <si>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</si>
  <si>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</si>
  <si>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</si>
  <si>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</si>
  <si>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</si>
  <si>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</si>
  <si>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</si>
  <si>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</si>
  <si>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</si>
  <si>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</si>
  <si>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</si>
  <si>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</si>
  <si>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</si>
  <si>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</si>
  <si>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</si>
  <si>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</si>
  <si>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</si>
  <si>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</si>
  <si>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</si>
  <si>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</si>
  <si>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</si>
  <si>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</si>
  <si>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</si>
  <si>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</si>
  <si>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</si>
  <si>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</si>
  <si>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</si>
  <si>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</si>
  <si>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</si>
  <si>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</si>
  <si>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</si>
  <si>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</si>
  <si>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</si>
  <si>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</si>
  <si>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</si>
  <si>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</si>
  <si>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</si>
  <si>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</si>
  <si>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</si>
  <si>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</si>
  <si>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</si>
  <si>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</si>
  <si>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</si>
  <si>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</si>
  <si>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</si>
  <si>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</si>
  <si>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</si>
  <si>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</si>
  <si>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</si>
  <si>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</si>
  <si>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</si>
  <si>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</si>
  <si>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</si>
  <si>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</si>
  <si>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</si>
  <si>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</si>
  <si>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</si>
  <si>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</si>
  <si>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</si>
  <si>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</si>
  <si>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</si>
  <si>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</si>
  <si>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</si>
  <si>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</si>
  <si>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</si>
  <si>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</si>
  <si>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</si>
  <si>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</si>
  <si>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</si>
  <si>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</si>
  <si>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</si>
  <si>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</si>
  <si>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</si>
  <si>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</si>
  <si>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</si>
  <si>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</si>
  <si>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</si>
  <si>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</si>
  <si>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</si>
  <si>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</si>
  <si>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</si>
  <si>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</si>
  <si>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</si>
  <si>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</si>
  <si>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</si>
  <si>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</si>
  <si>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</si>
  <si>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</si>
  <si>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</si>
  <si>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</si>
  <si>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</si>
  <si>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</si>
  <si>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</si>
  <si>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</si>
  <si>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</si>
  <si>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</si>
  <si>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</si>
  <si>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</si>
  <si>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</si>
  <si>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</si>
  <si>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</si>
  <si>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</si>
  <si>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</si>
  <si>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</si>
  <si>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</si>
  <si>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</si>
  <si>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</si>
  <si>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</si>
  <si>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</si>
  <si>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</si>
  <si>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</si>
  <si>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</si>
  <si>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</si>
  <si>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</si>
  <si>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</si>
  <si>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</si>
  <si>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</si>
  <si>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</si>
  <si>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</si>
  <si>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</si>
  <si>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</si>
  <si>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</si>
  <si>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</si>
  <si>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</si>
  <si>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</si>
  <si>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</si>
  <si>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</si>
  <si>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</si>
  <si>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</si>
  <si>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</si>
  <si>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</si>
  <si>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</si>
  <si>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</si>
  <si>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</si>
  <si>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</si>
  <si>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</si>
  <si>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</si>
  <si>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</si>
  <si>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</si>
  <si>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</si>
  <si>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</si>
  <si>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</si>
  <si>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</si>
  <si>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</si>
  <si>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</si>
  <si>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</si>
  <si>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</si>
  <si>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</si>
  <si>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</si>
  <si>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</si>
  <si>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</si>
  <si>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</si>
  <si>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</si>
  <si>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</si>
  <si>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</si>
  <si>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</si>
  <si>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</si>
  <si>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</si>
  <si>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</si>
  <si>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</si>
  <si>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</si>
  <si>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</si>
  <si>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</si>
  <si>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</si>
  <si>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</si>
  <si>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</si>
  <si>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</si>
  <si>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</si>
  <si>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</si>
  <si>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</si>
  <si>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</si>
  <si>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</si>
  <si>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</si>
  <si>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</si>
  <si>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</si>
  <si>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</si>
  <si>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</si>
  <si>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</si>
  <si>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</si>
  <si>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</si>
  <si>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</si>
  <si>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</si>
  <si>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</si>
  <si>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</si>
  <si>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</si>
  <si>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</si>
  <si>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</si>
  <si>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</si>
  <si>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</si>
  <si>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</si>
  <si>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</si>
  <si>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</si>
  <si>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</si>
  <si>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</si>
  <si>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</si>
  <si>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</si>
  <si>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</si>
  <si>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</si>
  <si>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</si>
  <si>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</si>
  <si>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</si>
  <si>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</si>
  <si>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</si>
  <si>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</si>
  <si>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</si>
  <si>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</si>
  <si>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</si>
  <si>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</si>
  <si>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</si>
  <si>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</si>
  <si>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</si>
  <si>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</si>
  <si>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</si>
  <si>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</si>
  <si>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</si>
  <si>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</si>
  <si>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</si>
  <si>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</si>
  <si>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</si>
  <si>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</si>
  <si>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</si>
  <si>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</si>
  <si>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</si>
  <si>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</si>
  <si>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</si>
  <si>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</si>
  <si>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</si>
  <si>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</si>
  <si>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</si>
  <si>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</si>
  <si>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</si>
  <si>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</si>
  <si>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</si>
  <si>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</si>
  <si>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</si>
  <si>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</si>
  <si>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</si>
  <si>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</si>
  <si>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</si>
  <si>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</si>
  <si>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</si>
  <si>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</si>
  <si>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</si>
  <si>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</si>
  <si>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</si>
  <si>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</si>
  <si>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</si>
  <si>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</si>
  <si>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</si>
  <si>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</si>
  <si>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</si>
  <si>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</si>
  <si>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</si>
  <si>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</si>
  <si>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</si>
  <si>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</si>
  <si>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</si>
  <si>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</si>
  <si>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</si>
  <si>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</si>
  <si>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</si>
  <si>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</si>
  <si>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</si>
  <si>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</si>
  <si>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</si>
  <si>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</si>
  <si>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</si>
  <si>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</si>
  <si>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</si>
  <si>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</si>
  <si>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</si>
  <si>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</si>
  <si>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</si>
  <si>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</si>
  <si>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</si>
  <si>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</si>
  <si>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</si>
  <si>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</si>
  <si>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</si>
  <si>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</si>
  <si>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</si>
  <si>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</si>
  <si>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</si>
  <si>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</si>
  <si>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</si>
  <si>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</si>
  <si>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</si>
  <si>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</si>
  <si>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</si>
  <si>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</si>
  <si>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</si>
  <si>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</si>
  <si>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</si>
  <si>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</si>
  <si>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</si>
  <si>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</si>
  <si>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</si>
  <si>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</si>
  <si>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</si>
  <si>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</si>
  <si>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</si>
  <si>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</si>
  <si>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</si>
  <si>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</si>
  <si>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</si>
  <si>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</si>
  <si>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</si>
  <si>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</si>
  <si>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</si>
  <si>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</si>
  <si>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</si>
  <si>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</si>
  <si>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</si>
  <si>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</si>
  <si>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</si>
  <si>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</si>
  <si>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</si>
  <si>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</si>
  <si>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</si>
  <si>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</si>
  <si>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</si>
  <si>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</si>
  <si>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</si>
  <si>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</si>
  <si>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</si>
  <si>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</si>
  <si>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</si>
  <si>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</si>
  <si>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</si>
  <si>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</si>
  <si>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</si>
  <si>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</si>
  <si>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</si>
  <si>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</si>
  <si>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</si>
  <si>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</si>
  <si>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</si>
  <si>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</si>
  <si>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</si>
  <si>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</si>
  <si>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</si>
  <si>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</si>
  <si>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</si>
  <si>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</si>
  <si>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</si>
  <si>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</si>
  <si>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</si>
  <si>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</si>
  <si>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</si>
  <si>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</si>
  <si>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</si>
  <si>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</si>
  <si>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</si>
  <si>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</si>
  <si>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</si>
  <si>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</si>
  <si>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</si>
  <si>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</si>
  <si>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</si>
  <si>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</si>
  <si>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</si>
  <si>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</si>
  <si>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</si>
  <si>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</si>
  <si>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</si>
  <si>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</si>
  <si>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</si>
  <si>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</si>
  <si>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</si>
  <si>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</si>
  <si>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</si>
  <si>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</si>
  <si>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</si>
  <si>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</si>
  <si>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</si>
  <si>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</si>
  <si>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</si>
  <si>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</si>
  <si>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</si>
  <si>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</si>
  <si>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</si>
  <si>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</si>
  <si>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</si>
  <si>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</si>
  <si>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</si>
  <si>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</si>
  <si>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</si>
  <si>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</si>
  <si>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</si>
  <si>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</si>
  <si>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</si>
  <si>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</si>
  <si>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</si>
  <si>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</si>
  <si>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</si>
  <si>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</si>
  <si>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</si>
  <si>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</si>
  <si>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</si>
  <si>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</si>
  <si>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</si>
  <si>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</si>
  <si>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</si>
  <si>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</si>
  <si>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</si>
  <si>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</si>
  <si>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</si>
  <si>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</si>
  <si>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</si>
  <si>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</si>
  <si>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</si>
  <si>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</si>
  <si>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</si>
  <si>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</si>
  <si>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</si>
  <si>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</si>
  <si>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</si>
  <si>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</si>
  <si>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</si>
  <si>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</si>
  <si>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</si>
  <si>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</si>
  <si>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</si>
  <si>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</si>
  <si>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</si>
  <si>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</si>
  <si>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</si>
  <si>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</si>
  <si>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</si>
  <si>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</si>
  <si>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</si>
  <si>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</si>
  <si>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</si>
  <si>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</si>
  <si>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</si>
  <si>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</si>
  <si>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</si>
  <si>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</si>
  <si>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</si>
  <si>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</si>
  <si>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</si>
  <si>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</si>
  <si>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</si>
  <si>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</si>
  <si>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</si>
  <si>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</si>
  <si>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</si>
  <si>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</si>
  <si>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</si>
  <si>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</si>
  <si>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</si>
  <si>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</si>
  <si>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</si>
  <si>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</si>
  <si>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</si>
  <si>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</si>
  <si>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</si>
  <si>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</si>
  <si>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</si>
  <si>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</si>
  <si>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</si>
  <si>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</si>
  <si>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</si>
  <si>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</si>
  <si>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</si>
  <si>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</si>
  <si>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</si>
  <si>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</si>
  <si>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</si>
  <si>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</si>
  <si>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</si>
  <si>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</si>
  <si>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</si>
  <si>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</si>
  <si>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</si>
  <si>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</si>
  <si>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</si>
  <si>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</si>
  <si>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</si>
  <si>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</si>
  <si>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</si>
  <si>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</si>
  <si>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</si>
  <si>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</si>
  <si>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</si>
  <si>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</si>
  <si>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</si>
  <si>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</si>
  <si>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</si>
  <si>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</si>
  <si>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</si>
  <si>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</si>
  <si>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</si>
  <si>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</si>
  <si>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</si>
  <si>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</si>
  <si>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</si>
  <si>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</si>
  <si>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</si>
  <si>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</si>
  <si>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</si>
  <si>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</si>
  <si>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</si>
  <si>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</si>
  <si>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</si>
  <si>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</si>
  <si>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</si>
  <si>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</si>
  <si>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</si>
  <si>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</si>
  <si>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</si>
  <si>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</si>
  <si>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</si>
  <si>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</si>
  <si>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</si>
  <si>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</si>
  <si>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</si>
  <si>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</si>
  <si>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</si>
  <si>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</si>
  <si>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</si>
  <si>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</si>
  <si>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</si>
  <si>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</si>
  <si>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</si>
  <si>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</si>
  <si>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</si>
  <si>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</si>
  <si>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</si>
  <si>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</si>
  <si>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</si>
  <si>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</si>
  <si>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</si>
  <si>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</si>
  <si>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</si>
  <si>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</si>
  <si>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</si>
  <si>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</si>
  <si>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</si>
  <si>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</si>
  <si>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</si>
  <si>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</si>
  <si>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</si>
  <si>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</si>
  <si>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</si>
  <si>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</si>
  <si>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</si>
  <si>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</si>
  <si>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</si>
  <si>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</si>
  <si>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</si>
  <si>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</si>
  <si>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</si>
  <si>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</si>
  <si>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</si>
  <si>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</si>
  <si>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</si>
  <si>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</si>
  <si>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</si>
  <si>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</si>
  <si>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</si>
  <si>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</si>
  <si>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</si>
  <si>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</si>
  <si>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</si>
  <si>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</si>
  <si>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</si>
  <si>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</si>
  <si>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</si>
  <si>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</si>
  <si>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</si>
  <si>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</si>
  <si>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</si>
  <si>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</si>
  <si>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</si>
  <si>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</si>
  <si>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</si>
  <si>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</si>
  <si>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</si>
  <si>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</si>
  <si>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</si>
  <si>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</si>
  <si>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</si>
  <si>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</si>
  <si>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</si>
  <si>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</si>
  <si>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</si>
  <si>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</si>
  <si>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</si>
  <si>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</si>
  <si>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</si>
  <si>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</si>
  <si>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</si>
  <si>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</si>
  <si>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</si>
  <si>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</si>
  <si>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</si>
  <si>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</si>
  <si>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</si>
  <si>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</si>
  <si>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</si>
  <si>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</si>
  <si>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</si>
  <si>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</si>
  <si>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</si>
  <si>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</si>
  <si>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</si>
  <si>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</si>
  <si>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</si>
  <si>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</si>
  <si>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</si>
  <si>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</si>
  <si>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</si>
  <si>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</si>
  <si>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</si>
  <si>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</si>
  <si>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</si>
  <si>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</si>
  <si>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</si>
  <si>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</si>
  <si>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</si>
  <si>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</si>
  <si>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</si>
  <si>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</si>
  <si>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</si>
  <si>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</si>
  <si>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</si>
  <si>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</si>
  <si>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</si>
  <si>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</si>
  <si>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</si>
  <si>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</si>
  <si>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</si>
  <si>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</si>
  <si>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</si>
  <si>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</si>
  <si>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</si>
  <si>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</si>
  <si>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</si>
  <si>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</si>
  <si>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</si>
  <si>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</si>
  <si>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</si>
  <si>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</si>
  <si>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</si>
  <si>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</si>
  <si>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</si>
  <si>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</si>
  <si>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</si>
  <si>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</si>
  <si>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</si>
  <si>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</si>
  <si>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</si>
  <si>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</si>
  <si>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</si>
  <si>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</si>
  <si>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</si>
  <si>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</si>
  <si>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</si>
  <si>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</si>
  <si>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</si>
  <si>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</si>
  <si>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</si>
  <si>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</si>
  <si>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</si>
  <si>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</si>
  <si>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</si>
  <si>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</si>
  <si>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</si>
  <si>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</si>
  <si>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</si>
  <si>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</si>
  <si>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</si>
  <si>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</si>
  <si>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</si>
  <si>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</si>
  <si>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</si>
  <si>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</si>
  <si>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</si>
  <si>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</si>
  <si>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</si>
  <si>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</si>
  <si>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</si>
  <si>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</si>
  <si>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</si>
  <si>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</si>
  <si>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</si>
  <si>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</si>
  <si>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</si>
  <si>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</si>
  <si>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</si>
  <si>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</si>
  <si>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</si>
  <si>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</si>
  <si>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</si>
  <si>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</si>
  <si>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</si>
  <si>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</si>
  <si>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</si>
  <si>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</si>
  <si>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</si>
  <si>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</si>
  <si>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</si>
  <si>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</si>
  <si>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</si>
  <si>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</si>
  <si>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</si>
  <si>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</si>
  <si>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</si>
  <si>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</si>
  <si>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</si>
  <si>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</si>
  <si>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</si>
  <si>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</si>
  <si>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</si>
  <si>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</si>
  <si>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</si>
  <si>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</si>
  <si>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</si>
  <si>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</si>
  <si>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</si>
  <si>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</si>
  <si>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</si>
  <si>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</si>
  <si>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</si>
  <si>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</si>
  <si>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</si>
  <si>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</si>
  <si>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</si>
  <si>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</si>
  <si>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</si>
  <si>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</si>
  <si>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</si>
  <si>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</si>
  <si>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</si>
  <si>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</si>
  <si>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</si>
  <si>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</si>
  <si>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</si>
  <si>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</si>
  <si>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</si>
  <si>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</si>
  <si>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</si>
  <si>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</si>
  <si>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</si>
  <si>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</si>
  <si>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</si>
  <si>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</si>
  <si>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</si>
  <si>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</si>
  <si>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</si>
  <si>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</si>
  <si>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</si>
  <si>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</si>
  <si>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</si>
  <si>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</si>
  <si>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</si>
  <si>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</si>
  <si>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</si>
  <si>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</si>
  <si>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</si>
  <si>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</si>
  <si>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</si>
  <si>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</si>
  <si>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</si>
  <si>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</si>
  <si>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</si>
  <si>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</si>
  <si>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</si>
  <si>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</si>
  <si>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</si>
  <si>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</si>
  <si>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</si>
  <si>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</si>
  <si>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</si>
  <si>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</si>
  <si>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</si>
  <si>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</si>
  <si>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</si>
  <si>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</si>
  <si>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</si>
  <si>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</si>
  <si>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</si>
  <si>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</si>
  <si>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</si>
  <si>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</si>
  <si>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</si>
  <si>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</si>
  <si>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</si>
  <si>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</si>
  <si>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</si>
  <si>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</si>
  <si>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</si>
  <si>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</si>
  <si>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</si>
  <si>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</si>
  <si>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</si>
  <si>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</si>
  <si>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</si>
  <si>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</si>
  <si>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</si>
  <si>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</si>
  <si>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</si>
  <si>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</si>
  <si>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</si>
  <si>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</si>
  <si>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</si>
  <si>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</si>
  <si>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</si>
  <si>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</si>
  <si>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</si>
  <si>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</si>
  <si>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</si>
  <si>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</si>
  <si>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</si>
  <si>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</si>
  <si>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</si>
  <si>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</si>
  <si>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</si>
  <si>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</si>
  <si>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</si>
  <si>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</si>
  <si>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</si>
  <si>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</si>
  <si>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</si>
  <si>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</si>
  <si>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</si>
  <si>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</si>
  <si>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</si>
  <si>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</si>
  <si>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</si>
  <si>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</si>
  <si>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</si>
  <si>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</si>
  <si>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</si>
  <si>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</si>
  <si>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</si>
  <si>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</si>
  <si>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</si>
  <si>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</si>
  <si>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</si>
  <si>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</si>
  <si>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</si>
  <si>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</si>
  <si>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</si>
  <si>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</si>
  <si>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</si>
  <si>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</si>
  <si>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</si>
  <si>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</si>
  <si>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</si>
  <si>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</si>
  <si>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</si>
  <si>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</si>
  <si>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</si>
  <si>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</si>
  <si>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</si>
  <si>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</si>
  <si>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</si>
  <si>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</si>
  <si>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</si>
  <si>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</si>
  <si>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</si>
  <si>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</si>
  <si>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</si>
  <si>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</si>
  <si>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</si>
  <si>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</si>
  <si>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</si>
  <si>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</si>
  <si>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</si>
  <si>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</si>
  <si>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</si>
  <si>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</si>
  <si>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</si>
  <si>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</si>
  <si>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</si>
  <si>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</si>
  <si>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</si>
  <si>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</si>
  <si>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</si>
  <si>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</si>
  <si>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</si>
  <si>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</si>
  <si>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</si>
  <si>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</si>
  <si>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</si>
  <si>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</si>
  <si>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</si>
  <si>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</si>
  <si>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</si>
  <si>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</si>
  <si>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</si>
  <si>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</si>
  <si>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</si>
  <si>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</si>
  <si>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</si>
  <si>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</si>
  <si>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</si>
  <si>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</si>
  <si>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</si>
  <si>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</si>
  <si>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</si>
  <si>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</si>
  <si>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</si>
  <si>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</si>
  <si>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</si>
  <si>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</si>
  <si>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</si>
  <si>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</si>
  <si>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</si>
  <si>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</si>
  <si>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</si>
  <si>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</si>
  <si>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</si>
  <si>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</si>
  <si>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</si>
  <si>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</si>
  <si>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</si>
  <si>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</si>
  <si>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</si>
  <si>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</si>
  <si>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</si>
  <si>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</si>
  <si>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</si>
  <si>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</si>
  <si>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</si>
  <si>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</si>
  <si>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</si>
  <si>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</si>
  <si>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</si>
  <si>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</si>
  <si>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</si>
  <si>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</si>
  <si>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</si>
  <si>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</si>
  <si>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</si>
  <si>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</si>
  <si>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</si>
  <si>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</si>
  <si>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</si>
  <si>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</si>
  <si>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</si>
  <si>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</si>
  <si>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</si>
  <si>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</si>
  <si>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</si>
  <si>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</si>
  <si>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</si>
  <si>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</si>
  <si>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</si>
  <si>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</si>
  <si>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</si>
  <si>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</si>
  <si>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</si>
  <si>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</si>
  <si>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</si>
  <si>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</si>
  <si>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</si>
  <si>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</si>
  <si>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</si>
  <si>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</si>
  <si>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</si>
  <si>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</si>
  <si>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</si>
  <si>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</si>
  <si>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</si>
  <si>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</si>
  <si>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</si>
  <si>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</si>
  <si>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</si>
  <si>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</si>
  <si>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</si>
  <si>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</si>
  <si>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</si>
  <si>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</si>
  <si>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</si>
  <si>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</si>
  <si>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</si>
  <si>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</si>
  <si>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</si>
  <si>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</si>
  <si>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</si>
  <si>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</si>
  <si>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</si>
  <si>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</si>
  <si>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</si>
  <si>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</si>
  <si>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</si>
  <si>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</si>
  <si>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</si>
  <si>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</si>
  <si>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</si>
  <si>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</si>
  <si>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</si>
  <si>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</si>
  <si>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</si>
  <si>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</si>
  <si>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</si>
  <si>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</si>
  <si>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</si>
  <si>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</si>
  <si>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</si>
  <si>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</si>
  <si>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</si>
  <si>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</si>
  <si>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</si>
  <si>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</si>
  <si>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</si>
  <si>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</si>
  <si>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</si>
  <si>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</si>
  <si>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</si>
  <si>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</si>
  <si>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</si>
  <si>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</si>
  <si>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</si>
  <si>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</si>
  <si>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</si>
  <si>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</si>
  <si>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</si>
  <si>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</si>
  <si>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</si>
  <si>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</si>
  <si>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</si>
  <si>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</si>
  <si>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</si>
  <si>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</si>
  <si>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</si>
  <si>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</si>
  <si>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</si>
  <si>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</si>
  <si>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</si>
  <si>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</si>
  <si>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</si>
  <si>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</si>
  <si>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</si>
  <si>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</si>
  <si>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</si>
  <si>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</si>
  <si>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</si>
  <si>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</si>
  <si>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</si>
  <si>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</si>
  <si>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</si>
  <si>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</si>
  <si>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</si>
  <si>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</si>
  <si>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</si>
  <si>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</si>
  <si>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</si>
  <si>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</si>
  <si>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</si>
  <si>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</si>
  <si>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</si>
  <si>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</si>
  <si>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</si>
  <si>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</si>
  <si>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</si>
  <si>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</si>
  <si>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</si>
  <si>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</si>
  <si>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</si>
  <si>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</si>
  <si>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</si>
  <si>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</si>
  <si>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</si>
  <si>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</si>
  <si>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</si>
  <si>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</si>
  <si>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</si>
  <si>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</si>
  <si>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</si>
  <si>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</si>
  <si>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</si>
  <si>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</si>
  <si>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</si>
  <si>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</si>
  <si>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</si>
  <si>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</si>
  <si>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</si>
  <si>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</si>
  <si>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</si>
  <si>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</si>
  <si>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</si>
  <si>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</si>
  <si>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</si>
  <si>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</si>
  <si>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</si>
  <si>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</si>
  <si>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</si>
  <si>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</si>
  <si>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</si>
  <si>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</si>
  <si>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</si>
  <si>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</si>
  <si>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</si>
  <si>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</si>
  <si>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</si>
  <si>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</si>
  <si>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</si>
  <si>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</si>
  <si>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</si>
  <si>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</si>
  <si>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</si>
  <si>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</si>
  <si>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</si>
  <si>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</si>
  <si>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</si>
  <si>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</si>
  <si>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</si>
  <si>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</si>
  <si>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</si>
  <si>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</si>
  <si>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</si>
  <si>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</si>
  <si>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</si>
  <si>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</si>
  <si>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</si>
  <si>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</si>
  <si>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</si>
  <si>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</si>
  <si>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</si>
  <si>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</si>
  <si>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</si>
  <si>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</si>
  <si>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</si>
  <si>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</si>
  <si>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</si>
  <si>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</si>
  <si>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</si>
  <si>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</si>
  <si>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</si>
  <si>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</si>
  <si>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</si>
  <si>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</si>
  <si>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</si>
  <si>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</si>
  <si>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</si>
  <si>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</si>
  <si>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</si>
  <si>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</si>
  <si>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</si>
  <si>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</si>
  <si>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</si>
  <si>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</si>
  <si>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</si>
  <si>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</si>
  <si>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</si>
  <si>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</si>
  <si>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</si>
  <si>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</si>
  <si>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</si>
  <si>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</si>
  <si>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</si>
  <si>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</si>
  <si>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</si>
  <si>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</si>
  <si>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</si>
  <si>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</si>
  <si>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</si>
  <si>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</si>
  <si>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</si>
  <si>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</si>
  <si>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</si>
  <si>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</si>
  <si>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</si>
  <si>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</si>
  <si>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</si>
  <si>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</si>
  <si>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</si>
  <si>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</si>
  <si>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</si>
  <si>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</si>
  <si>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</si>
  <si>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</si>
  <si>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</si>
  <si>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</si>
  <si>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</si>
  <si>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</si>
  <si>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</si>
  <si>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</si>
  <si>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</si>
  <si>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</si>
  <si>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</si>
  <si>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</si>
  <si>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</si>
  <si>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</si>
  <si>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</si>
  <si>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</si>
  <si>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</si>
  <si>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</si>
  <si>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</si>
  <si>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</si>
  <si>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</si>
  <si>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</si>
  <si>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</si>
  <si>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</si>
  <si>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</si>
  <si>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</si>
  <si>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</si>
  <si>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</si>
  <si>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</si>
  <si>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</si>
  <si>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</si>
  <si>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</si>
  <si>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</si>
  <si>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</si>
  <si>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</si>
  <si>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</si>
  <si>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</si>
  <si>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</si>
  <si>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</si>
  <si>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</si>
  <si>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</si>
  <si>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</si>
  <si>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</si>
  <si>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</si>
  <si>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</si>
  <si>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</si>
  <si>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</si>
  <si>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</si>
  <si>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</si>
  <si>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</si>
  <si>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</si>
  <si>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</si>
  <si>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</si>
  <si>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</si>
  <si>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</si>
  <si>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</si>
  <si>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</si>
  <si>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</si>
  <si>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</si>
  <si>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</si>
  <si>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</si>
  <si>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</si>
  <si>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</si>
  <si>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</si>
  <si>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</si>
  <si>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</si>
  <si>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</si>
  <si>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</si>
  <si>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</si>
  <si>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</si>
  <si>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</si>
  <si>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</si>
  <si>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</si>
  <si>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</si>
  <si>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</si>
  <si>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</si>
  <si>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</si>
  <si>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</si>
  <si>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</si>
  <si>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</si>
  <si>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</si>
  <si>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</si>
  <si>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</si>
  <si>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</si>
  <si>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</si>
  <si>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</si>
  <si>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</si>
  <si>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</si>
  <si>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</si>
  <si>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</si>
  <si>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</si>
  <si>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</si>
  <si>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</si>
  <si>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</si>
  <si>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</si>
  <si>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</si>
  <si>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</si>
  <si>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</si>
  <si>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</si>
  <si>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</si>
  <si>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</si>
  <si>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</si>
  <si>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</si>
  <si>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</si>
  <si>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</si>
  <si>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</si>
  <si>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</si>
  <si>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</si>
  <si>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</si>
  <si>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</si>
  <si>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</si>
  <si>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</si>
  <si>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</si>
  <si>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</si>
  <si>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</si>
  <si>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</si>
  <si>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</si>
  <si>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</si>
  <si>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</si>
  <si>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</si>
  <si>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</si>
  <si>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</si>
  <si>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</si>
  <si>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</si>
  <si>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</si>
  <si>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</si>
  <si>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</si>
  <si>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</si>
  <si>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</si>
  <si>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</si>
  <si>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</si>
  <si>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</si>
  <si>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</si>
  <si>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</si>
  <si>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</si>
  <si>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</si>
  <si>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</si>
  <si>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</si>
  <si>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</si>
  <si>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</si>
  <si>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</si>
  <si>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</si>
  <si>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</si>
  <si>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</si>
  <si>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</si>
  <si>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</si>
  <si>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</si>
  <si>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</si>
  <si>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</si>
  <si>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</si>
  <si>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</si>
  <si>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</si>
  <si>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</si>
  <si>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</si>
  <si>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</si>
  <si>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</si>
  <si>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</si>
  <si>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</si>
  <si>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</si>
  <si>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</si>
  <si>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</si>
  <si>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</si>
  <si>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</si>
  <si>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</si>
  <si>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</si>
  <si>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</si>
  <si>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</si>
  <si>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</si>
  <si>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</si>
  <si>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</si>
  <si>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</si>
  <si>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</si>
  <si>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</si>
  <si>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</si>
  <si>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</si>
  <si>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</si>
  <si>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</si>
  <si>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</si>
  <si>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</si>
  <si>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</si>
  <si>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</si>
  <si>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</si>
  <si>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</si>
  <si>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</si>
  <si>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</si>
  <si>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</si>
  <si>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</si>
  <si>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</si>
  <si>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</si>
  <si>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</si>
  <si>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</si>
  <si>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</si>
  <si>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</si>
  <si>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</si>
  <si>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</si>
  <si>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</si>
  <si>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</si>
  <si>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</si>
  <si>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</si>
  <si>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</si>
  <si>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</si>
  <si>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</si>
  <si>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</si>
  <si>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</si>
  <si>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</si>
  <si>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</si>
  <si>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</si>
  <si>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</si>
  <si>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</si>
  <si>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</si>
  <si>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</si>
  <si>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</si>
  <si>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</si>
  <si>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</si>
  <si>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</si>
  <si>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</si>
  <si>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</si>
  <si>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</si>
  <si>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</si>
  <si>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</si>
  <si>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</si>
  <si>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</si>
  <si>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</si>
  <si>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</si>
  <si>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</si>
  <si>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</si>
  <si>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</si>
  <si>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</si>
  <si>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</si>
  <si>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</si>
  <si>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</si>
  <si>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</si>
  <si>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</si>
  <si>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</si>
  <si>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</si>
  <si>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</si>
  <si>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</si>
  <si>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</si>
  <si>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</si>
  <si>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</si>
  <si>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</si>
  <si>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</si>
  <si>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</si>
  <si>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</si>
  <si>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</si>
  <si>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</si>
  <si>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</si>
  <si>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</si>
  <si>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</si>
  <si>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</si>
  <si>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</si>
  <si>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</si>
  <si>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</si>
  <si>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</si>
  <si>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</si>
  <si>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</si>
  <si>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</si>
  <si>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</si>
  <si>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</si>
  <si>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</si>
  <si>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</si>
  <si>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</si>
  <si>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</si>
  <si>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</si>
  <si>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</si>
  <si>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</si>
  <si>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</si>
  <si>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</si>
  <si>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</si>
  <si>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</si>
  <si>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</si>
  <si>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</si>
  <si>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</si>
  <si>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</si>
  <si>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</si>
  <si>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</si>
  <si>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</si>
  <si>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</si>
  <si>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</si>
  <si>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</si>
  <si>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</si>
  <si>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</si>
  <si>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</si>
  <si>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</si>
  <si>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</si>
  <si>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</si>
  <si>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</si>
  <si>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</si>
  <si>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</si>
  <si>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</si>
  <si>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</si>
  <si>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</si>
  <si>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</si>
  <si>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</si>
  <si>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</si>
  <si>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</si>
  <si>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</si>
  <si>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</si>
  <si>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</si>
  <si>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</si>
  <si>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</si>
  <si>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</si>
  <si>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</si>
  <si>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</si>
  <si>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</si>
  <si>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</si>
  <si>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</si>
  <si>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</si>
  <si>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</si>
  <si>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</si>
  <si>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</si>
  <si>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</si>
  <si>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</si>
  <si>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</si>
  <si>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</si>
  <si>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</si>
  <si>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</si>
  <si>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</si>
  <si>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</si>
  <si>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</si>
  <si>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</si>
  <si>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</si>
  <si>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</si>
  <si>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</si>
  <si>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</si>
  <si>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</si>
  <si>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</si>
  <si>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</si>
  <si>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</si>
  <si>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</si>
  <si>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</si>
  <si>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</si>
  <si>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</si>
  <si>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</si>
  <si>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</si>
  <si>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</si>
  <si>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</si>
  <si>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</si>
  <si>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</si>
  <si>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</si>
  <si>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</si>
  <si>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</si>
  <si>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</si>
  <si>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</si>
  <si>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</si>
  <si>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</si>
  <si>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</si>
  <si>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</si>
  <si>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</si>
  <si>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</si>
  <si>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</si>
  <si>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</si>
  <si>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</si>
  <si>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</si>
  <si>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</si>
  <si>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</si>
  <si>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</si>
  <si>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</si>
  <si>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</si>
  <si>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</si>
  <si>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</si>
  <si>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</si>
  <si>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</si>
  <si>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</si>
  <si>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</si>
  <si>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</si>
  <si>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</si>
  <si>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</si>
  <si>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</si>
  <si>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</si>
  <si>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</si>
  <si>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</si>
  <si>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</si>
  <si>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</si>
  <si>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</si>
  <si>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</si>
  <si>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</si>
  <si>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</si>
  <si>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</si>
  <si>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</si>
  <si>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</si>
  <si>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</si>
  <si>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</si>
  <si>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</si>
  <si>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</si>
  <si>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</si>
  <si>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</si>
  <si>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</si>
  <si>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</si>
  <si>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</si>
  <si>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</si>
  <si>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</si>
  <si>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</si>
  <si>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</si>
  <si>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</si>
  <si>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</si>
  <si>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</si>
  <si>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</si>
  <si>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</si>
  <si>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</si>
  <si>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</si>
  <si>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</si>
  <si>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</si>
  <si>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</si>
  <si>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</si>
  <si>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</si>
  <si>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</si>
  <si>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</si>
  <si>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</si>
  <si>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</si>
  <si>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</si>
  <si>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</si>
  <si>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</si>
  <si>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</si>
  <si>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</si>
  <si>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</si>
  <si>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</si>
  <si>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</si>
  <si>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</si>
  <si>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</si>
  <si>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</si>
  <si>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</si>
  <si>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</si>
  <si>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</si>
  <si>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</si>
  <si>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</si>
  <si>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</si>
  <si>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</si>
  <si>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</si>
  <si>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</si>
  <si>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</si>
  <si>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</si>
  <si>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</si>
  <si>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</si>
  <si>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</si>
  <si>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</si>
  <si>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</si>
  <si>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</si>
  <si>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</si>
  <si>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</si>
  <si>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</si>
  <si>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</si>
  <si>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</si>
  <si>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</si>
  <si>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</si>
  <si>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</si>
  <si>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</si>
  <si>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</si>
  <si>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</si>
  <si>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</si>
  <si>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</si>
  <si>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</si>
  <si>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</si>
  <si>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</si>
  <si>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</si>
  <si>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</si>
  <si>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</si>
  <si>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</si>
  <si>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</si>
  <si>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</si>
  <si>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</si>
  <si>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</si>
  <si>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</si>
  <si>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</si>
  <si>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</si>
  <si>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</si>
  <si>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</si>
  <si>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</si>
  <si>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</si>
  <si>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</si>
  <si>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</si>
  <si>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</si>
  <si>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</si>
  <si>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</si>
  <si>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</si>
  <si>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</si>
  <si>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</si>
  <si>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</si>
  <si>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</si>
  <si>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</si>
  <si>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</si>
  <si>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</si>
  <si>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</si>
  <si>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</si>
  <si>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</si>
  <si>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</si>
  <si>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</si>
  <si>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</si>
  <si>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</si>
  <si>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</si>
  <si>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</si>
  <si>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</si>
  <si>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</si>
  <si>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</si>
  <si>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</si>
  <si>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</si>
  <si>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</si>
  <si>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</si>
  <si>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</si>
  <si>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</si>
  <si>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</si>
  <si>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</si>
  <si>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</si>
  <si>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</si>
  <si>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</si>
  <si>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</si>
  <si>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</si>
  <si>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</si>
  <si>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</si>
  <si>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</si>
  <si>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</si>
  <si>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</si>
  <si>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</si>
  <si>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</si>
  <si>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</si>
  <si>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</si>
  <si>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</si>
  <si>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</si>
  <si>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</si>
  <si>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</si>
  <si>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</si>
  <si>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</si>
  <si>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</si>
  <si>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</si>
  <si>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</si>
  <si>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</si>
  <si>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</si>
  <si>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</si>
  <si>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</si>
  <si>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</si>
  <si>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</si>
  <si>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</si>
  <si>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</si>
  <si>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</si>
  <si>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</si>
  <si>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</si>
  <si>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</si>
  <si>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</si>
  <si>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</si>
  <si>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</si>
  <si>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</si>
  <si>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</si>
  <si>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</si>
  <si>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</si>
  <si>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</si>
  <si>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</si>
  <si>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</si>
  <si>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</si>
  <si>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</si>
  <si>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</si>
  <si>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</si>
  <si>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</si>
  <si>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</si>
  <si>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</si>
  <si>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</si>
  <si>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</si>
  <si>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</si>
  <si>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</si>
  <si>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</si>
  <si>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</si>
  <si>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</si>
  <si>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</si>
  <si>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</si>
  <si>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</si>
  <si>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</si>
  <si>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</si>
  <si>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</si>
  <si>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</si>
  <si>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</si>
  <si>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</si>
  <si>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</si>
  <si>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</si>
  <si>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</si>
  <si>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</si>
  <si>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</si>
  <si>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</si>
  <si>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</si>
  <si>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</si>
  <si>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</si>
  <si>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</si>
  <si>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</si>
  <si>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</si>
  <si>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</si>
  <si>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</si>
  <si>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</si>
  <si>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</si>
  <si>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</si>
  <si>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</si>
  <si>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</si>
  <si>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</si>
  <si>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</si>
  <si>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</si>
  <si>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</si>
  <si>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</si>
  <si>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</si>
  <si>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</si>
  <si>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</si>
  <si>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</si>
  <si>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</si>
  <si>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</si>
  <si>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</si>
  <si>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</si>
  <si>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</si>
  <si>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</si>
  <si>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</si>
  <si>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</si>
  <si>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</si>
  <si>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</si>
  <si>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</si>
  <si>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</si>
  <si>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</si>
  <si>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</si>
  <si>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</si>
  <si>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</si>
  <si>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</si>
  <si>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</si>
  <si>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</si>
  <si>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</si>
  <si>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</si>
  <si>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</si>
  <si>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</si>
  <si>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</si>
  <si>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</si>
  <si>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</si>
  <si>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</si>
  <si>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</si>
  <si>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</si>
  <si>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</si>
  <si>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</si>
  <si>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</si>
  <si>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</si>
  <si>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</si>
  <si>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</si>
  <si>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</si>
  <si>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</si>
  <si>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</si>
  <si>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</si>
  <si>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</si>
  <si>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</si>
  <si>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</si>
  <si>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</si>
  <si>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</si>
  <si>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</si>
  <si>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</si>
  <si>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</si>
  <si>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</si>
  <si>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</si>
  <si>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</si>
  <si>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</si>
  <si>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</si>
  <si>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</si>
  <si>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</si>
  <si>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</si>
  <si>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</si>
  <si>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</si>
  <si>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</si>
  <si>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</si>
  <si>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</si>
  <si>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</si>
  <si>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</si>
  <si>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</si>
  <si>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</si>
  <si>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</si>
  <si>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</si>
  <si>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</si>
  <si>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</si>
  <si>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</si>
  <si>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</si>
  <si>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</si>
  <si>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</si>
  <si>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</si>
  <si>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</si>
  <si>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</si>
  <si>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</si>
  <si>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</si>
  <si>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</si>
  <si>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</si>
  <si>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</si>
  <si>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</si>
  <si>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</si>
  <si>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</si>
  <si>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</si>
  <si>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</si>
  <si>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</si>
  <si>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</si>
  <si>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</si>
  <si>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</si>
  <si>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</si>
  <si>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</si>
  <si>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</si>
  <si>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</si>
  <si>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</si>
  <si>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</si>
  <si>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</si>
  <si>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</si>
  <si>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</si>
  <si>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</si>
  <si>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</si>
  <si>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</si>
  <si>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</si>
  <si>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</si>
  <si>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</si>
  <si>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</si>
  <si>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</si>
  <si>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</si>
  <si>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</si>
  <si>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</si>
  <si>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</si>
  <si>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</si>
  <si>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</si>
  <si>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</si>
  <si>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</si>
  <si>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</si>
  <si>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</si>
  <si>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</si>
  <si>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</si>
  <si>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</si>
  <si>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</si>
  <si>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</si>
  <si>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</si>
  <si>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</si>
  <si>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</si>
  <si>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</si>
  <si>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</si>
  <si>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</si>
  <si>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</si>
  <si>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</si>
  <si>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</si>
  <si>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</si>
  <si>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</si>
  <si>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</si>
  <si>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</si>
  <si>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</si>
  <si>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</si>
  <si>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</si>
  <si>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</si>
  <si>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</si>
  <si>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</si>
  <si>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</si>
  <si>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</si>
  <si>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</si>
  <si>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</si>
  <si>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</si>
  <si>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</si>
  <si>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</si>
  <si>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</si>
  <si>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</si>
  <si>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</si>
  <si>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</si>
  <si>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</si>
  <si>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</si>
  <si>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</si>
  <si>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</si>
  <si>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</si>
  <si>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</si>
  <si>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</si>
  <si>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</si>
  <si>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</si>
  <si>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</si>
  <si>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</si>
  <si>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</si>
  <si>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</si>
  <si>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</si>
  <si>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</si>
  <si>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</si>
  <si>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</si>
  <si>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</si>
  <si>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</si>
  <si>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</si>
  <si>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</si>
  <si>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</si>
  <si>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</si>
  <si>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</si>
  <si>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</si>
  <si>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</si>
  <si>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</si>
  <si>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</si>
  <si>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</si>
  <si>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</si>
  <si>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</si>
  <si>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</si>
  <si>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</si>
  <si>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</si>
  <si>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</si>
  <si>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</si>
  <si>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</si>
  <si>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</si>
  <si>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</si>
  <si>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</si>
  <si>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</si>
  <si>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</si>
  <si>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</si>
  <si>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</si>
  <si>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</si>
  <si>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</si>
  <si>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</si>
  <si>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</si>
  <si>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</si>
  <si>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</si>
  <si>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</si>
  <si>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</si>
  <si>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</si>
  <si>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</si>
  <si>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</si>
  <si>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</si>
  <si>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</si>
  <si>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</si>
  <si>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</si>
  <si>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</si>
  <si>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</si>
  <si>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</si>
  <si>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</si>
  <si>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</si>
  <si>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</si>
  <si>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</si>
  <si>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</si>
  <si>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</si>
  <si>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</si>
  <si>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</si>
  <si>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</si>
  <si>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</si>
  <si>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</si>
  <si>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</si>
  <si>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</si>
  <si>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</si>
  <si>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</si>
  <si>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</si>
  <si>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</si>
  <si>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</si>
  <si>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</si>
  <si>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</si>
  <si>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</si>
  <si>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</si>
  <si>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</si>
  <si>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</si>
  <si>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</si>
  <si>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</si>
  <si>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</si>
  <si>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</si>
  <si>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</si>
  <si>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</si>
  <si>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</si>
  <si>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</si>
  <si>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</si>
  <si>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</si>
  <si>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</si>
  <si>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</si>
  <si>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</si>
  <si>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</si>
  <si>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</si>
  <si>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</si>
  <si>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</si>
  <si>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</si>
  <si>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</si>
  <si>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</si>
  <si>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</si>
  <si>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</si>
  <si>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</si>
  <si>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</si>
  <si>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</si>
  <si>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</si>
  <si>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</si>
  <si>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</si>
  <si>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</si>
  <si>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</si>
  <si>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</si>
  <si>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</si>
  <si>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</si>
  <si>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</si>
  <si>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</si>
  <si>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</si>
  <si>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</si>
  <si>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</si>
  <si>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</si>
  <si>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</si>
  <si>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</si>
  <si>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</si>
  <si>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</si>
  <si>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</si>
  <si>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</si>
  <si>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</si>
  <si>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</si>
  <si>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</si>
  <si>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</si>
  <si>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</si>
  <si>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</si>
  <si>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</si>
  <si>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</si>
  <si>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</si>
  <si>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</si>
  <si>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</si>
  <si>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</si>
  <si>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</si>
  <si>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</si>
  <si>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</si>
  <si>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</si>
  <si>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</si>
  <si>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</si>
  <si>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</si>
  <si>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</si>
  <si>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</si>
  <si>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</si>
  <si>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</si>
  <si>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</si>
  <si>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</si>
  <si>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</si>
  <si>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</si>
  <si>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</si>
  <si>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</si>
  <si>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</si>
  <si>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</si>
  <si>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</si>
  <si>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</si>
  <si>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</si>
  <si>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</si>
  <si>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</si>
  <si>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</si>
  <si>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</si>
  <si>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</si>
  <si>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</si>
  <si>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</si>
  <si>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</si>
  <si>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</si>
  <si>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</si>
  <si>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</si>
  <si>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</si>
  <si>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</si>
  <si>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</si>
  <si>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</si>
  <si>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</si>
  <si>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</si>
  <si>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</si>
  <si>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</si>
  <si>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</si>
  <si>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</si>
  <si>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</si>
  <si>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</si>
  <si>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</si>
  <si>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</si>
  <si>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</si>
  <si>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</si>
  <si>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</si>
  <si>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</si>
  <si>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</si>
  <si>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</si>
  <si>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</si>
  <si>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</si>
  <si>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</si>
  <si>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</si>
  <si>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</si>
  <si>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</si>
  <si>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</si>
  <si>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</si>
  <si>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</si>
  <si>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</si>
  <si>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</si>
  <si>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</si>
  <si>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</si>
  <si>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</si>
  <si>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</si>
  <si>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</si>
  <si>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</si>
  <si>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</si>
  <si>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</si>
  <si>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</si>
  <si>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</si>
  <si>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</si>
  <si>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</si>
  <si>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</si>
  <si>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</si>
  <si>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</si>
  <si>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</si>
  <si>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</si>
  <si>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</si>
  <si>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</si>
  <si>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</si>
  <si>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</si>
  <si>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</si>
  <si>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</si>
  <si>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</si>
  <si>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</si>
  <si>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</si>
  <si>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</si>
  <si>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</si>
  <si>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</si>
  <si>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</si>
  <si>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</si>
  <si>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</si>
  <si>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</si>
  <si>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</si>
  <si>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</si>
  <si>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</si>
  <si>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</si>
  <si>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</si>
  <si>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</si>
  <si>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</si>
  <si>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</si>
  <si>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</si>
  <si>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</si>
  <si>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</si>
  <si>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</si>
  <si>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</si>
  <si>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</si>
  <si>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</si>
  <si>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</si>
  <si>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</si>
  <si>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</si>
  <si>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</si>
  <si>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</si>
  <si>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</si>
  <si>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</si>
  <si>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</si>
  <si>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</si>
  <si>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</si>
  <si>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</si>
  <si>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</si>
  <si>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</si>
  <si>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</si>
  <si>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</si>
  <si>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</si>
  <si>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</si>
  <si>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</si>
  <si>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</si>
  <si>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</si>
  <si>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</si>
  <si>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</si>
  <si>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</si>
  <si>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</si>
  <si>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</si>
  <si>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</si>
  <si>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</si>
  <si>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</si>
  <si>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</si>
  <si>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</si>
  <si>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</si>
  <si>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</si>
  <si>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</si>
  <si>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</si>
  <si>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</si>
  <si>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</si>
  <si>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</si>
  <si>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</si>
  <si>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</si>
  <si>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</si>
  <si>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</si>
  <si>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</si>
  <si>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</si>
  <si>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</si>
  <si>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</si>
  <si>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</si>
  <si>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</si>
  <si>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</si>
  <si>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</si>
  <si>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</si>
  <si>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</si>
  <si>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</si>
  <si>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</si>
  <si>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</si>
  <si>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</si>
  <si>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</si>
  <si>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</si>
  <si>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</si>
  <si>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</si>
  <si>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</si>
  <si>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</si>
  <si>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</si>
  <si>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</si>
  <si>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</si>
  <si>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</si>
  <si>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</si>
  <si>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</si>
  <si>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</si>
  <si>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</si>
  <si>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</si>
  <si>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</si>
  <si>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</si>
  <si>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</si>
  <si>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</si>
  <si>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</si>
  <si>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</si>
  <si>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</si>
  <si>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</si>
  <si>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</si>
  <si>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</si>
  <si>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</si>
  <si>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</si>
  <si>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</si>
  <si>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</si>
  <si>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</si>
  <si>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</si>
  <si>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</si>
  <si>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</si>
  <si>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</si>
  <si>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</si>
  <si>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</si>
  <si>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</si>
  <si>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</si>
  <si>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</si>
  <si>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</si>
  <si>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</si>
  <si>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</si>
  <si>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</si>
  <si>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</si>
  <si>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</si>
  <si>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</si>
  <si>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</si>
  <si>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</si>
  <si>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</si>
  <si>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</si>
  <si>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</si>
  <si>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</si>
  <si>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</si>
  <si>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</si>
  <si>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</si>
  <si>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</si>
  <si>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</si>
  <si>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</si>
  <si>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</si>
  <si>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</si>
  <si>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</si>
  <si>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</si>
  <si>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</si>
  <si>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</si>
  <si>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</si>
  <si>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</si>
  <si>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</si>
  <si>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</si>
  <si>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</si>
  <si>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</si>
  <si>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</si>
  <si>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</si>
  <si>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</si>
  <si>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</si>
  <si>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</si>
  <si>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</si>
  <si>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</si>
  <si>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</si>
  <si>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</si>
  <si>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</si>
  <si>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</si>
  <si>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</si>
  <si>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</si>
  <si>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</si>
  <si>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</si>
  <si>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</si>
  <si>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</si>
  <si>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</si>
  <si>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</si>
  <si>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</si>
  <si>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</si>
  <si>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</si>
  <si>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</si>
  <si>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</si>
  <si>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</si>
  <si>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</si>
  <si>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</si>
  <si>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</si>
  <si>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</si>
  <si>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</si>
  <si>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</si>
  <si>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</si>
  <si>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</si>
  <si>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</si>
  <si>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</si>
  <si>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</si>
  <si>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</si>
  <si>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</si>
  <si>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</si>
  <si>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</si>
  <si>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</si>
  <si>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</si>
  <si>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</si>
  <si>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</si>
  <si>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</si>
  <si>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</si>
  <si>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</si>
  <si>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</si>
  <si>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</si>
  <si>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</si>
  <si>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</si>
  <si>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</si>
  <si>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</si>
  <si>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</si>
  <si>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</si>
  <si>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</si>
  <si>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</si>
  <si>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</si>
  <si>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</si>
  <si>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</si>
  <si>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</si>
  <si>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</si>
  <si>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</si>
  <si>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</si>
  <si>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</si>
  <si>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</si>
  <si>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</si>
  <si>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</si>
  <si>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</si>
  <si>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</si>
  <si>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</si>
  <si>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</si>
  <si>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</si>
  <si>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</si>
  <si>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</si>
  <si>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</si>
  <si>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</si>
  <si>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</si>
  <si>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</si>
  <si>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</si>
  <si>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</si>
  <si>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</si>
  <si>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</si>
  <si>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</si>
  <si>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</si>
  <si>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</si>
  <si>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</si>
  <si>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</si>
  <si>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</si>
  <si>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</si>
  <si>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</si>
  <si>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</si>
  <si>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</si>
  <si>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</si>
  <si>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</si>
  <si>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</si>
  <si>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</si>
  <si>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</si>
  <si>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</si>
  <si>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</si>
  <si>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</si>
  <si>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</si>
  <si>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</si>
  <si>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</si>
  <si>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</si>
  <si>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</si>
  <si>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</si>
  <si>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</si>
  <si>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</si>
  <si>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</si>
  <si>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</si>
  <si>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</si>
  <si>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</si>
  <si>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</si>
  <si>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</si>
  <si>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</si>
  <si>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</si>
  <si>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</si>
  <si>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</si>
  <si>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</si>
  <si>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</si>
  <si>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</si>
  <si>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</si>
  <si>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</si>
  <si>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</si>
  <si>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</si>
  <si>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</si>
  <si>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</si>
  <si>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</si>
  <si>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</si>
  <si>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</si>
  <si>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</si>
  <si>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</si>
  <si>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</si>
  <si>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</si>
  <si>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</si>
  <si>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</si>
  <si>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</si>
  <si>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</si>
  <si>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</si>
  <si>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</si>
  <si>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</si>
  <si>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</si>
  <si>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</si>
  <si>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</si>
  <si>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</si>
  <si>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</si>
  <si>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</si>
  <si>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</si>
  <si>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</si>
  <si>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</si>
  <si>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</si>
  <si>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</si>
  <si>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</si>
  <si>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</si>
  <si>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</si>
  <si>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</si>
  <si>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</si>
  <si>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</si>
  <si>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</si>
  <si>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</si>
  <si>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</si>
  <si>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</si>
  <si>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</si>
  <si>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</si>
  <si>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</si>
  <si>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</si>
  <si>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</si>
  <si>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</si>
  <si>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</si>
  <si>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</si>
  <si>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</si>
  <si>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</si>
  <si>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</si>
  <si>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</si>
  <si>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</si>
  <si>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</si>
  <si>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</si>
  <si>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</si>
  <si>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</si>
  <si>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</si>
  <si>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</si>
  <si>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</si>
  <si>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</si>
  <si>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</si>
  <si>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</si>
  <si>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</si>
  <si>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</si>
  <si>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</si>
  <si>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</si>
  <si>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</si>
  <si>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</si>
  <si>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</si>
  <si>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</si>
  <si>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</si>
  <si>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</si>
  <si>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</si>
  <si>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</si>
  <si>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</si>
  <si>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</si>
  <si>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</si>
  <si>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</si>
  <si>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</si>
  <si>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</si>
  <si>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</si>
  <si>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</si>
  <si>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</si>
  <si>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</si>
  <si>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</si>
  <si>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</si>
  <si>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</si>
  <si>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</si>
  <si>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</si>
  <si>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</si>
  <si>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</si>
  <si>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</si>
  <si>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</si>
  <si>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</si>
  <si>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</si>
  <si>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</si>
  <si>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</si>
  <si>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</si>
  <si>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</si>
  <si>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</si>
  <si>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</si>
  <si>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</si>
  <si>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</si>
  <si>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</si>
  <si>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</si>
  <si>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</si>
  <si>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</si>
  <si>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</si>
  <si>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</si>
  <si>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</si>
  <si>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</si>
  <si>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</si>
  <si>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</si>
  <si>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</si>
  <si>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</si>
  <si>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</si>
  <si>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</si>
  <si>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</si>
  <si>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</si>
  <si>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</si>
  <si>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</si>
  <si>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</si>
  <si>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</si>
  <si>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</si>
  <si>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</si>
  <si>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</si>
  <si>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</si>
  <si>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</si>
  <si>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</si>
  <si>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</si>
  <si>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</si>
  <si>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</si>
  <si>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</si>
  <si>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</si>
  <si>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</si>
  <si>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</si>
  <si>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</si>
  <si>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</si>
  <si>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</si>
  <si>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</si>
  <si>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</si>
  <si>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</si>
  <si>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</si>
  <si>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</si>
  <si>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</si>
  <si>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</si>
  <si>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</si>
  <si>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</si>
  <si>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</si>
  <si>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</si>
  <si>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</si>
  <si>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</si>
  <si>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</si>
  <si>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</si>
  <si>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</si>
  <si>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</si>
  <si>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</si>
  <si>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</si>
  <si>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</si>
  <si>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</si>
  <si>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</si>
  <si>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</si>
  <si>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</si>
  <si>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</si>
  <si>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</si>
  <si>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</si>
  <si>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</si>
  <si>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</si>
  <si>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</si>
  <si>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</si>
  <si>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</si>
  <si>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</si>
  <si>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</si>
  <si>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</si>
  <si>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</si>
  <si>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</si>
  <si>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</si>
  <si>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</si>
  <si>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</si>
  <si>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</si>
  <si>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</si>
  <si>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</si>
  <si>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</si>
  <si>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</si>
  <si>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</si>
  <si>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</si>
  <si>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</si>
  <si>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</si>
  <si>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</si>
  <si>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</si>
  <si>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</si>
  <si>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</si>
  <si>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</si>
  <si>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</si>
  <si>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</si>
  <si>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</si>
  <si>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</si>
  <si>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</si>
  <si>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</si>
  <si>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</si>
  <si>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</si>
  <si>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</si>
  <si>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</si>
  <si>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</si>
  <si>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</si>
  <si>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</si>
  <si>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</si>
  <si>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</si>
  <si>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</si>
  <si>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</si>
  <si>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</si>
  <si>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</si>
  <si>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</si>
  <si>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</si>
  <si>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</si>
  <si>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</si>
  <si>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</si>
  <si>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</si>
  <si>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</si>
  <si>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</si>
  <si>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</si>
  <si>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</si>
  <si>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</si>
  <si>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</si>
  <si>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</si>
  <si>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</si>
  <si>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</si>
  <si>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</si>
  <si>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</si>
  <si>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</si>
  <si>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</si>
  <si>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</si>
  <si>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</si>
  <si>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</si>
  <si>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</si>
  <si>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</si>
  <si>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</si>
  <si>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</si>
  <si>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</si>
  <si>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</si>
  <si>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</si>
  <si>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</si>
  <si>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</si>
  <si>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</si>
  <si>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</si>
  <si>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</si>
  <si>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</si>
  <si>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</si>
  <si>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</si>
  <si>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</si>
  <si>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</si>
  <si>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</si>
  <si>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</si>
  <si>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</si>
  <si>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</si>
  <si>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</si>
  <si>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</si>
  <si>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</si>
  <si>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</si>
  <si>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</si>
  <si>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</si>
  <si>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</si>
  <si>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</si>
  <si>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</si>
  <si>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</si>
  <si>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</si>
  <si>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</si>
  <si>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</si>
  <si>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</si>
  <si>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</si>
  <si>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</si>
  <si>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</si>
  <si>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</si>
  <si>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</si>
  <si>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</si>
  <si>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</si>
  <si>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</si>
  <si>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</si>
  <si>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</si>
  <si>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</si>
  <si>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</si>
  <si>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</si>
  <si>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</si>
  <si>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</si>
  <si>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</si>
  <si>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</si>
  <si>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</si>
  <si>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</si>
  <si>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</si>
  <si>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</si>
  <si>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</si>
  <si>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</si>
  <si>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</si>
  <si>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</si>
  <si>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</si>
  <si>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</si>
  <si>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</si>
  <si>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</si>
  <si>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</si>
  <si>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</si>
  <si>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</si>
  <si>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</si>
  <si>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</si>
  <si>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</si>
  <si>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</si>
  <si>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</si>
  <si>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</si>
  <si>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</si>
  <si>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</si>
  <si>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</si>
  <si>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</si>
  <si>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</si>
  <si>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</si>
  <si>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</si>
  <si>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</si>
  <si>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</si>
  <si>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</si>
  <si>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</si>
  <si>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</si>
  <si>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</si>
  <si>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</si>
  <si>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</si>
  <si>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</si>
  <si>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</si>
  <si>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</si>
  <si>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</si>
  <si>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</si>
  <si>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</si>
  <si>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</si>
  <si>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</si>
  <si>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</si>
  <si>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</si>
  <si>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</si>
  <si>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</si>
  <si>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</si>
  <si>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</si>
  <si>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</si>
  <si>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</si>
  <si>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</si>
  <si>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</si>
  <si>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</si>
  <si>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</si>
  <si>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</si>
  <si>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</si>
  <si>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</si>
  <si>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</si>
  <si>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</si>
  <si>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</si>
  <si>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</si>
  <si>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</si>
  <si>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</si>
  <si>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</si>
  <si>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</si>
  <si>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</si>
  <si>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</si>
  <si>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</si>
  <si>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</si>
  <si>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</si>
  <si>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</si>
  <si>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</si>
  <si>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</si>
  <si>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</si>
  <si>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</si>
  <si>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</si>
  <si>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</si>
  <si>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</si>
  <si>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</si>
  <si>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</si>
  <si>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</si>
  <si>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</si>
  <si>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</si>
  <si>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</si>
  <si>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</si>
  <si>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</si>
  <si>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</si>
  <si>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</si>
  <si>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</si>
  <si>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</si>
  <si>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</si>
  <si>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</si>
  <si>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</si>
  <si>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</si>
  <si>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</si>
  <si>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</si>
  <si>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</si>
  <si>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</si>
  <si>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</si>
  <si>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</si>
  <si>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</si>
  <si>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</si>
  <si>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</si>
  <si>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</si>
  <si>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</si>
  <si>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</si>
  <si>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</si>
  <si>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</si>
  <si>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</si>
  <si>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</si>
  <si>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</si>
  <si>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</si>
  <si>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</si>
  <si>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</si>
  <si>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</si>
  <si>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</si>
  <si>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</si>
  <si>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</si>
  <si>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</si>
  <si>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</si>
  <si>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</si>
  <si>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</si>
  <si>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</si>
  <si>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</si>
  <si>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</si>
  <si>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</si>
  <si>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</si>
  <si>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</si>
  <si>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</si>
  <si>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</si>
  <si>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</si>
  <si>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</si>
  <si>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</si>
  <si>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</si>
  <si>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</si>
  <si>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</si>
  <si>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</si>
  <si>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</si>
  <si>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</si>
  <si>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</si>
  <si>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</si>
  <si>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</si>
  <si>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</si>
  <si>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</si>
  <si>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</si>
  <si>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</si>
  <si>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</si>
  <si>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</si>
  <si>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</si>
  <si>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</si>
  <si>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</si>
  <si>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</si>
  <si>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</si>
  <si>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</si>
  <si>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</si>
  <si>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</si>
  <si>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</si>
  <si>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</si>
  <si>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</si>
  <si>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</si>
  <si>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</si>
  <si>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</si>
  <si>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</si>
  <si>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</si>
  <si>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</si>
  <si>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</si>
  <si>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</si>
  <si>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</si>
  <si>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</si>
  <si>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</si>
  <si>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</si>
  <si>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</si>
  <si>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</si>
  <si>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</si>
  <si>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</si>
  <si>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</si>
  <si>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</si>
  <si>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</si>
  <si>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</si>
  <si>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</si>
  <si>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</si>
  <si>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</si>
  <si>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</si>
  <si>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</si>
  <si>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</si>
  <si>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</si>
  <si>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</si>
  <si>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</si>
  <si>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</si>
  <si>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</si>
  <si>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</si>
  <si>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</si>
  <si>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</si>
  <si>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</si>
  <si>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</si>
  <si>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</si>
  <si>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</si>
  <si>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</si>
  <si>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</si>
  <si>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</si>
  <si>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</si>
  <si>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</si>
  <si>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</si>
  <si>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</si>
  <si>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</si>
  <si>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</si>
  <si>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</si>
  <si>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</si>
  <si>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</si>
  <si>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</si>
  <si>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</si>
  <si>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</si>
  <si>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</si>
  <si>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</si>
  <si>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</si>
  <si>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</si>
  <si>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</si>
  <si>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</si>
  <si>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</si>
  <si>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</si>
  <si>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</si>
  <si>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</si>
  <si>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</si>
  <si>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</si>
  <si>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</si>
  <si>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</si>
  <si>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</si>
  <si>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</si>
  <si>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</si>
  <si>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</si>
  <si>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</si>
  <si>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</si>
  <si>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</si>
  <si>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</si>
  <si>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</si>
  <si>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</si>
  <si>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</si>
  <si>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</si>
  <si>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</si>
  <si>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</si>
  <si>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</si>
  <si>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</si>
  <si>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</si>
  <si>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</si>
  <si>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</si>
  <si>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</si>
  <si>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</si>
  <si>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</si>
  <si>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</si>
  <si>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</si>
  <si>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</si>
  <si>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</si>
  <si>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</si>
  <si>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</si>
  <si>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</si>
  <si>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</si>
  <si>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</si>
  <si>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</si>
  <si>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</si>
  <si>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</si>
  <si>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</si>
  <si>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</si>
  <si>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</si>
  <si>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</si>
  <si>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</si>
  <si>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</si>
  <si>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</si>
  <si>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</si>
  <si>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</si>
  <si>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</si>
  <si>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</si>
  <si>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</si>
  <si>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</si>
  <si>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</si>
  <si>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</si>
  <si>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</si>
  <si>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</si>
  <si>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</si>
  <si>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</si>
  <si>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</si>
  <si>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</si>
  <si>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</si>
  <si>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</si>
  <si>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</si>
  <si>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</si>
  <si>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</si>
  <si>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</si>
  <si>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</si>
  <si>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</si>
  <si>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</si>
  <si>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</si>
  <si>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</si>
  <si>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</si>
  <si>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</si>
  <si>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</si>
  <si>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</si>
  <si>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</si>
  <si>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</si>
  <si>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</si>
  <si>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</si>
  <si>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</si>
  <si>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</si>
  <si>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</si>
  <si>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</si>
  <si>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</si>
  <si>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</si>
  <si>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</si>
  <si>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</si>
  <si>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</si>
  <si>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</si>
  <si>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</si>
  <si>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</si>
  <si>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</si>
  <si>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</si>
  <si>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</si>
  <si>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</si>
  <si>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</si>
  <si>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</si>
  <si>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</si>
  <si>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</si>
  <si>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</si>
  <si>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</si>
  <si>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</si>
  <si>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</si>
  <si>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</si>
  <si>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</si>
  <si>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</si>
  <si>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</si>
  <si>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</si>
  <si>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</si>
  <si>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</si>
  <si>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</si>
  <si>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</si>
  <si>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</si>
  <si>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</si>
  <si>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</si>
  <si>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</si>
  <si>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</si>
  <si>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</si>
  <si>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</si>
  <si>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</si>
  <si>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</si>
  <si>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</si>
  <si>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</si>
  <si>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</si>
  <si>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</si>
  <si>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</si>
  <si>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</si>
  <si>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</si>
  <si>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</si>
  <si>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</si>
  <si>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</si>
  <si>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</si>
  <si>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</si>
  <si>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</si>
  <si>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</si>
  <si>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</si>
  <si>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</si>
  <si>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</si>
  <si>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</si>
  <si>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</si>
  <si>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</si>
  <si>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</si>
  <si>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</si>
  <si>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</si>
  <si>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</si>
  <si>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</si>
  <si>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</si>
  <si>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</si>
  <si>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</si>
  <si>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</si>
  <si>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</si>
  <si>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</si>
  <si>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</si>
  <si>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</si>
  <si>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</si>
  <si>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</si>
  <si>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</si>
  <si>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</si>
  <si>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</si>
  <si>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</si>
  <si>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</si>
  <si>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</si>
  <si>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</si>
  <si>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</si>
  <si>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</si>
  <si>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</si>
  <si>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</si>
  <si>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</si>
  <si>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</si>
  <si>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</si>
  <si>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</si>
  <si>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</si>
  <si>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</si>
  <si>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</si>
  <si>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</si>
  <si>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</si>
  <si>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</si>
  <si>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</si>
  <si>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</si>
  <si>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</si>
  <si>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</si>
  <si>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</si>
  <si>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</si>
  <si>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</si>
  <si>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</si>
  <si>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</si>
  <si>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</si>
  <si>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</si>
  <si>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</si>
  <si>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</si>
  <si>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</si>
  <si>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</si>
  <si>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</si>
  <si>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</si>
  <si>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</si>
  <si>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</si>
  <si>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</si>
  <si>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</si>
  <si>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</si>
  <si>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</si>
  <si>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</si>
  <si>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</si>
  <si>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</si>
  <si>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</si>
  <si>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</si>
  <si>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</si>
  <si>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</si>
  <si>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</si>
  <si>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</si>
  <si>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</si>
  <si>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</si>
  <si>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</si>
  <si>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</si>
  <si>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</si>
  <si>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</si>
  <si>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</si>
  <si>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</si>
  <si>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</si>
  <si>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</si>
  <si>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</si>
  <si>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</si>
  <si>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</si>
  <si>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</si>
  <si>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</si>
  <si>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</si>
  <si>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</si>
  <si>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</si>
  <si>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</si>
  <si>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</si>
  <si>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</si>
  <si>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</si>
  <si>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</si>
  <si>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</si>
  <si>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</si>
  <si>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</si>
  <si>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</si>
  <si>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</si>
  <si>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</si>
  <si>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</si>
  <si>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</si>
  <si>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</si>
  <si>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</si>
  <si>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</si>
  <si>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</si>
  <si>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</si>
  <si>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</si>
  <si>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</si>
  <si>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</si>
  <si>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</si>
  <si>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</si>
  <si>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</si>
  <si>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</si>
  <si>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</si>
  <si>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</si>
  <si>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</si>
  <si>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</si>
  <si>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</si>
  <si>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</si>
  <si>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</si>
  <si>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</si>
  <si>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</si>
  <si>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</si>
  <si>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</si>
  <si>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</si>
  <si>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</si>
  <si>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</si>
  <si>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</si>
  <si>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</si>
  <si>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</si>
  <si>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</si>
  <si>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</si>
  <si>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</si>
  <si>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</si>
  <si>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</si>
  <si>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</si>
  <si>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</si>
  <si>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</si>
  <si>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</si>
  <si>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</si>
  <si>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</si>
  <si>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</si>
  <si>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</si>
  <si>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</si>
  <si>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</si>
  <si>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</si>
  <si>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</si>
  <si>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</si>
  <si>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</si>
  <si>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</si>
  <si>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</si>
  <si>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</si>
  <si>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</si>
  <si>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</si>
  <si>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</si>
  <si>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</si>
  <si>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</si>
  <si>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</si>
  <si>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</si>
  <si>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</si>
  <si>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</si>
  <si>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</si>
  <si>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</si>
  <si>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</si>
  <si>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</si>
  <si>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</si>
  <si>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</si>
  <si>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</si>
  <si>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</si>
  <si>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</si>
  <si>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</si>
  <si>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</si>
  <si>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</si>
  <si>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</si>
  <si>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</si>
  <si>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</si>
  <si>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</si>
  <si>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</si>
  <si>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</si>
  <si>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</si>
  <si>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</si>
  <si>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</si>
  <si>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</si>
  <si>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</si>
  <si>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</si>
  <si>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</si>
  <si>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</si>
  <si>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</si>
  <si>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</si>
  <si>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</si>
  <si>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</si>
  <si>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</si>
  <si>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</si>
  <si>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</si>
  <si>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</si>
  <si>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</si>
  <si>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</si>
  <si>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</si>
  <si>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</si>
  <si>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</si>
  <si>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</si>
  <si>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</si>
  <si>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</si>
  <si>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</si>
  <si>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</si>
  <si>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</si>
  <si>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</si>
  <si>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</si>
  <si>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</si>
  <si>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</si>
  <si>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</si>
  <si>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</si>
  <si>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</si>
  <si>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</si>
  <si>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</si>
  <si>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</si>
  <si>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</si>
  <si>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</si>
  <si>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</si>
  <si>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</si>
  <si>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</si>
  <si>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</si>
  <si>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</si>
  <si>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</si>
  <si>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</si>
  <si>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</si>
  <si>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</si>
  <si>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</si>
  <si>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</si>
  <si>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</si>
  <si>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</si>
  <si>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</si>
  <si>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</si>
  <si>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</si>
  <si>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</si>
  <si>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</si>
  <si>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</si>
  <si>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</si>
  <si>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</si>
  <si>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</si>
  <si>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</si>
  <si>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</si>
  <si>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</si>
  <si>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</si>
  <si>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</si>
  <si>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</si>
  <si>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</si>
  <si>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</si>
  <si>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</si>
  <si>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</si>
  <si>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</si>
  <si>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</si>
  <si>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</si>
  <si>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</si>
  <si>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</si>
  <si>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</si>
  <si>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</si>
  <si>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</si>
  <si>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</si>
  <si>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</si>
  <si>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</si>
  <si>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</si>
  <si>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</si>
  <si>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</si>
  <si>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</si>
  <si>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</si>
  <si>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</si>
  <si>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</si>
  <si>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</si>
  <si>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</si>
  <si>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</si>
  <si>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</si>
  <si>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</si>
  <si>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</si>
  <si>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</si>
  <si>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</si>
  <si>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</si>
  <si>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</si>
  <si>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</si>
  <si>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</si>
  <si>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</si>
  <si>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</si>
  <si>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</si>
  <si>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</si>
  <si>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</si>
  <si>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</si>
  <si>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</si>
  <si>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</si>
  <si>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</si>
  <si>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</si>
  <si>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</si>
  <si>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</si>
  <si>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</si>
  <si>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</si>
  <si>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</si>
  <si>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</si>
  <si>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</si>
  <si>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</si>
  <si>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</si>
  <si>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</si>
  <si>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</si>
  <si>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</si>
  <si>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</si>
  <si>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</si>
  <si>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</si>
  <si>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</si>
  <si>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</si>
  <si>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</si>
  <si>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</si>
  <si>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</si>
  <si>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</si>
  <si>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</si>
  <si>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</si>
  <si>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</si>
  <si>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</si>
  <si>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</si>
  <si>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</si>
  <si>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</si>
  <si>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</si>
  <si>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</si>
  <si>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</si>
  <si>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</si>
  <si>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</si>
  <si>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</si>
  <si>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</si>
  <si>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</si>
  <si>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</si>
  <si>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</si>
  <si>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</si>
  <si>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</si>
  <si>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</si>
  <si>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</si>
  <si>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</si>
  <si>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</si>
  <si>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</si>
  <si>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</si>
  <si>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</si>
  <si>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</si>
  <si>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</si>
  <si>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</si>
  <si>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</si>
  <si>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</si>
  <si>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</si>
  <si>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</si>
  <si>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</si>
  <si>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</si>
  <si>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</si>
  <si>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</si>
  <si>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</si>
  <si>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</si>
  <si>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</si>
  <si>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</si>
  <si>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</si>
  <si>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</si>
  <si>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</si>
  <si>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</si>
  <si>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</si>
  <si>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</si>
  <si>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</si>
  <si>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</si>
  <si>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</si>
  <si>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</si>
  <si>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</si>
  <si>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</si>
  <si>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</si>
  <si>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</si>
  <si>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</si>
  <si>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</si>
  <si>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</si>
  <si>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</si>
  <si>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</si>
  <si>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</si>
  <si>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</si>
  <si>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</si>
  <si>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</si>
  <si>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</si>
  <si>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</si>
  <si>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</si>
  <si>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</si>
  <si>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</si>
  <si>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</si>
  <si>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</si>
  <si>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</si>
  <si>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</si>
  <si>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</si>
  <si>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</si>
  <si>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</si>
  <si>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</si>
  <si>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</si>
  <si>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</si>
  <si>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</si>
  <si>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</si>
  <si>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</si>
  <si>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</si>
  <si>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</si>
  <si>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</si>
  <si>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</si>
  <si>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</si>
  <si>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</si>
  <si>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</si>
  <si>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</si>
  <si>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</si>
  <si>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</si>
  <si>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</si>
  <si>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</si>
  <si>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</si>
  <si>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</si>
  <si>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</si>
  <si>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</si>
  <si>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</si>
  <si>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</si>
  <si>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</si>
  <si>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</si>
  <si>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</si>
  <si>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</si>
  <si>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</si>
  <si>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</si>
  <si>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</si>
  <si>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</si>
  <si>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</si>
  <si>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</si>
  <si>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</si>
  <si>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</si>
  <si>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</si>
  <si>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</si>
  <si>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</si>
  <si>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</si>
  <si>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</si>
  <si>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</si>
  <si>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</si>
  <si>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</si>
  <si>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</si>
  <si>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</si>
  <si>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</si>
  <si>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</si>
  <si>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</si>
  <si>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</si>
  <si>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</si>
  <si>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</si>
  <si>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</si>
  <si>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</si>
  <si>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</si>
  <si>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</si>
  <si>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</si>
  <si>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</si>
  <si>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</si>
  <si>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</si>
  <si>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</si>
  <si>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</si>
  <si>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</si>
  <si>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</si>
  <si>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</si>
  <si>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</si>
  <si>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</si>
  <si>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</si>
  <si>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</si>
  <si>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</si>
  <si>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</si>
  <si>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</si>
  <si>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</si>
  <si>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</si>
  <si>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</si>
  <si>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</si>
  <si>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</si>
  <si>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</si>
  <si>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</si>
  <si>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</si>
  <si>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</si>
  <si>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</si>
  <si>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</si>
  <si>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</si>
  <si>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</si>
  <si>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</si>
  <si>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</si>
  <si>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</si>
  <si>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</si>
  <si>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</si>
  <si>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</si>
  <si>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</si>
  <si>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</si>
  <si>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</si>
  <si>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</si>
  <si>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</si>
  <si>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</si>
  <si>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</si>
  <si>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</si>
  <si>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</si>
  <si>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</si>
  <si>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</si>
  <si>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</si>
  <si>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</si>
  <si>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</si>
  <si>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</si>
  <si>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</si>
  <si>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</si>
  <si>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</si>
  <si>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</si>
  <si>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</si>
  <si>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</si>
  <si>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</si>
  <si>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</si>
  <si>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</si>
  <si>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</si>
  <si>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</si>
  <si>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</si>
  <si>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</si>
  <si>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</si>
  <si>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</si>
  <si>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</si>
  <si>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</si>
  <si>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</si>
  <si>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</si>
  <si>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</si>
  <si>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</si>
  <si>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</si>
  <si>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</si>
  <si>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</si>
  <si>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</si>
  <si>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</si>
  <si>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</si>
  <si>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</si>
  <si>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</si>
  <si>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</si>
  <si>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</si>
  <si>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</si>
  <si>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</si>
  <si>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</si>
  <si>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</si>
  <si>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</si>
  <si>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</si>
  <si>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</si>
  <si>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</si>
  <si>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</si>
  <si>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</si>
  <si>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</si>
  <si>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</si>
  <si>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</si>
  <si>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</si>
  <si>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</si>
  <si>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</si>
  <si>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</si>
  <si>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</si>
  <si>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</si>
  <si>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</si>
  <si>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</si>
  <si>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</si>
  <si>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</si>
  <si>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</si>
  <si>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</si>
  <si>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</si>
  <si>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</si>
  <si>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</si>
  <si>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</si>
  <si>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</si>
  <si>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</si>
  <si>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</si>
  <si>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</si>
  <si>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</si>
  <si>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</si>
  <si>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</si>
  <si>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</si>
  <si>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</si>
  <si>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</si>
  <si>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</si>
  <si>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</si>
  <si>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</si>
  <si>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</si>
  <si>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</si>
  <si>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</si>
  <si>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</si>
  <si>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</si>
  <si>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</si>
  <si>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</si>
  <si>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</si>
  <si>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</si>
  <si>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</si>
  <si>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</si>
  <si>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</si>
  <si>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</si>
  <si>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</si>
  <si>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</si>
  <si>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</si>
  <si>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</si>
  <si>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</si>
  <si>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</si>
  <si>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</si>
  <si>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</si>
  <si>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</si>
  <si>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</si>
  <si>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</si>
  <si>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</si>
  <si>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</si>
  <si>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</si>
  <si>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</si>
  <si>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</si>
  <si>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</si>
  <si>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</si>
  <si>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</si>
  <si>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</si>
  <si>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</si>
  <si>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</si>
  <si>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</si>
  <si>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</si>
  <si>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</si>
  <si>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</si>
  <si>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</si>
  <si>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</si>
  <si>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</si>
  <si>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</si>
  <si>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</si>
  <si>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</si>
  <si>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</si>
  <si>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</si>
  <si>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</si>
  <si>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</si>
  <si>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</si>
  <si>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</si>
  <si>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</si>
  <si>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</si>
  <si>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</si>
  <si>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</si>
  <si>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</si>
  <si>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</si>
  <si>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</si>
  <si>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</si>
  <si>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</si>
  <si>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</si>
  <si>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</si>
  <si>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</si>
  <si>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</si>
  <si>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</si>
  <si>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</si>
  <si>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</si>
  <si>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</si>
  <si>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</si>
  <si>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</si>
  <si>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</si>
  <si>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</si>
  <si>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</si>
  <si>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</si>
  <si>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</si>
  <si>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</si>
  <si>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</si>
  <si>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</si>
  <si>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</si>
  <si>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</si>
  <si>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</si>
  <si>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</si>
  <si>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</si>
  <si>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</si>
  <si>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</si>
  <si>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</si>
  <si>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</si>
  <si>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</si>
  <si>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</si>
  <si>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</si>
  <si>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</si>
  <si>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</si>
  <si>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</si>
  <si>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</si>
  <si>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</si>
  <si>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</si>
  <si>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</si>
  <si>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</si>
  <si>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</si>
  <si>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</si>
  <si>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</si>
  <si>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</si>
  <si>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</si>
  <si>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</si>
  <si>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</si>
  <si>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</si>
  <si>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</si>
  <si>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</si>
  <si>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</si>
  <si>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</si>
  <si>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</si>
  <si>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</si>
  <si>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</si>
  <si>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</si>
  <si>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</si>
  <si>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</si>
  <si>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</si>
  <si>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</si>
  <si>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</si>
  <si>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</si>
  <si>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</si>
  <si>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</si>
  <si>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</si>
  <si>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</si>
  <si>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</si>
  <si>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</si>
  <si>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</si>
  <si>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</si>
  <si>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</si>
  <si>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</si>
  <si>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</si>
  <si>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</si>
  <si>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</si>
  <si>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</si>
  <si>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</si>
  <si>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</si>
  <si>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</si>
  <si>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</si>
  <si>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</si>
  <si>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</si>
  <si>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</si>
  <si>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</si>
  <si>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</si>
  <si>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</si>
  <si>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</si>
  <si>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</si>
  <si>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</si>
  <si>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</si>
  <si>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</si>
  <si>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</si>
  <si>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</si>
  <si>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</si>
  <si>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</si>
  <si>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</si>
  <si>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</si>
  <si>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</si>
  <si>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</si>
  <si>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</si>
  <si>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</si>
  <si>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</si>
  <si>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</si>
  <si>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</si>
  <si>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</si>
  <si>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</si>
  <si>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</si>
  <si>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</si>
  <si>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</si>
  <si>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</si>
  <si>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</si>
  <si>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</si>
  <si>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</si>
  <si>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</si>
  <si>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</si>
  <si>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</si>
  <si>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</si>
  <si>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</si>
  <si>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</si>
  <si>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</si>
  <si>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</si>
  <si>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</si>
  <si>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</si>
  <si>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</si>
  <si>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</si>
  <si>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</si>
  <si>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</si>
  <si>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</si>
  <si>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</si>
  <si>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</si>
  <si>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</si>
  <si>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</si>
  <si>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</si>
  <si>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</si>
  <si>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</si>
  <si>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</si>
  <si>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</si>
  <si>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</si>
  <si>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</si>
  <si>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</si>
  <si>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</si>
  <si>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</si>
  <si>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</si>
  <si>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</si>
  <si>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</si>
  <si>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</si>
  <si>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</si>
  <si>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</si>
  <si>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</si>
  <si>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</si>
  <si>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</si>
  <si>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</si>
  <si>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</si>
  <si>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</si>
  <si>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</si>
  <si>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</si>
  <si>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</si>
  <si>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</si>
  <si>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</si>
  <si>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</si>
  <si>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</si>
  <si>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</si>
  <si>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</si>
  <si>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</si>
  <si>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</si>
  <si>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</si>
  <si>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</si>
  <si>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</si>
  <si>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</si>
  <si>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</si>
  <si>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</si>
  <si>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</si>
  <si>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</si>
  <si>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</si>
  <si>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</si>
  <si>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</si>
  <si>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</si>
  <si>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</si>
  <si>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</si>
  <si>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</si>
  <si>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</si>
  <si>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</si>
  <si>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</si>
  <si>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</si>
  <si>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</si>
  <si>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</si>
  <si>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</si>
  <si>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</si>
  <si>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</si>
  <si>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</si>
  <si>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</si>
  <si>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</si>
  <si>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</si>
  <si>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</si>
  <si>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</si>
  <si>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</si>
  <si>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</si>
  <si>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</si>
  <si>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</si>
  <si>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</si>
  <si>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</si>
  <si>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</si>
  <si>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</si>
  <si>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</si>
  <si>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</si>
  <si>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</si>
  <si>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</si>
  <si>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</si>
  <si>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</si>
  <si>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</si>
  <si>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</si>
  <si>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</si>
  <si>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</si>
  <si>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</si>
  <si>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</si>
  <si>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</si>
  <si>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</si>
  <si>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</si>
  <si>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</si>
  <si>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</si>
  <si>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</si>
  <si>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</si>
  <si>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</si>
  <si>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</si>
  <si>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</si>
  <si>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</si>
  <si>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</si>
  <si>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</si>
  <si>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</si>
  <si>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</si>
  <si>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</si>
  <si>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</si>
  <si>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</si>
  <si>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</si>
  <si>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</si>
  <si>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</si>
  <si>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</si>
  <si>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</si>
  <si>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</si>
  <si>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</si>
  <si>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</si>
  <si>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</si>
  <si>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</si>
  <si>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</si>
  <si>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</si>
  <si>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</si>
  <si>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</si>
  <si>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</si>
  <si>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</si>
  <si>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</si>
  <si>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</si>
  <si>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</si>
  <si>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</si>
  <si>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</si>
  <si>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</si>
  <si>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</si>
  <si>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</si>
  <si>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</si>
  <si>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</si>
  <si>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</si>
  <si>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</si>
  <si>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</si>
  <si>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</si>
  <si>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</si>
  <si>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</si>
  <si>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</si>
  <si>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</si>
  <si>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</si>
  <si>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</si>
  <si>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</si>
  <si>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</si>
  <si>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</si>
  <si>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</si>
  <si>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</si>
  <si>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</si>
  <si>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</si>
  <si>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</si>
  <si>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</si>
  <si>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</si>
  <si>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</si>
  <si>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</si>
  <si>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</si>
  <si>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</si>
  <si>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</si>
  <si>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</si>
  <si>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</si>
  <si>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</si>
  <si>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</si>
  <si>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</si>
  <si>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</si>
  <si>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</si>
  <si>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</si>
  <si>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</si>
  <si>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</si>
  <si>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</si>
  <si>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</si>
  <si>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</si>
  <si>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</si>
  <si>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</si>
  <si>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</si>
  <si>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</si>
  <si>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</si>
  <si>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</si>
  <si>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</si>
  <si>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</si>
  <si>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</si>
  <si>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</si>
  <si>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</si>
  <si>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</si>
  <si>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</si>
  <si>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</si>
  <si>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</si>
  <si>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</si>
  <si>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</si>
  <si>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</si>
  <si>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</si>
  <si>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</si>
  <si>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</si>
  <si>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</si>
  <si>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</si>
  <si>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</si>
  <si>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</si>
  <si>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</si>
  <si>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</si>
  <si>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</si>
  <si>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</si>
  <si>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</si>
  <si>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</si>
  <si>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</si>
  <si>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</si>
  <si>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</si>
  <si>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</si>
  <si>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</si>
  <si>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</si>
  <si>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</si>
  <si>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</si>
  <si>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</si>
  <si>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</si>
  <si>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</si>
  <si>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</si>
  <si>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</si>
  <si>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</si>
  <si>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</si>
  <si>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</si>
  <si>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</si>
  <si>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</si>
  <si>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</si>
  <si>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</si>
  <si>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</si>
  <si>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</si>
  <si>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</si>
  <si>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</si>
  <si>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</si>
  <si>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</si>
  <si>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</si>
  <si>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</si>
  <si>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</si>
  <si>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</si>
  <si>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</si>
  <si>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</si>
  <si>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</si>
  <si>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</si>
  <si>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</si>
  <si>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</si>
  <si>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</si>
  <si>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</si>
  <si>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</si>
  <si>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</si>
  <si>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</si>
  <si>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</si>
  <si>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</si>
  <si>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</si>
  <si>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</si>
  <si>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</si>
  <si>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</si>
  <si>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</si>
  <si>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</si>
  <si>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</si>
  <si>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</si>
  <si>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</si>
  <si>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</si>
  <si>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</si>
  <si>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</si>
  <si>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</si>
  <si>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</si>
  <si>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</si>
  <si>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</si>
  <si>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</si>
  <si>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</si>
  <si>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</si>
  <si>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</si>
  <si>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</si>
  <si>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</si>
  <si>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</si>
  <si>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</si>
  <si>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</si>
  <si>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</si>
  <si>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</si>
  <si>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</si>
  <si>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</si>
  <si>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</si>
  <si>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</si>
  <si>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</si>
  <si>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</si>
  <si>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</si>
  <si>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</si>
  <si>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</si>
  <si>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</si>
  <si>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</si>
  <si>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</si>
  <si>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</si>
  <si>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</si>
  <si>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</si>
  <si>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</si>
  <si>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</si>
  <si>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</si>
  <si>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</si>
  <si>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</si>
  <si>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</si>
  <si>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</si>
  <si>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</si>
  <si>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</si>
  <si>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</si>
  <si>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</si>
  <si>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</si>
  <si>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</si>
  <si>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</si>
  <si>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</si>
  <si>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</si>
  <si>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</si>
  <si>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</si>
  <si>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</si>
  <si>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</si>
  <si>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</si>
  <si>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</si>
  <si>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</si>
  <si>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</si>
  <si>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</si>
  <si>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</si>
  <si>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</si>
  <si>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</si>
  <si>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</si>
  <si>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</si>
  <si>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</si>
  <si>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</si>
  <si>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</si>
  <si>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</si>
  <si>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</si>
  <si>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</si>
  <si>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</si>
  <si>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</si>
  <si>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</si>
  <si>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</si>
  <si>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</si>
  <si>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</si>
  <si>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</si>
  <si>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</si>
  <si>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</si>
  <si>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</si>
  <si>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</si>
  <si>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</si>
  <si>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</si>
  <si>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</si>
  <si>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</si>
  <si>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</si>
  <si>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</si>
  <si>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</si>
  <si>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</si>
  <si>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</si>
  <si>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</si>
  <si>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</si>
  <si>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</si>
  <si>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</si>
  <si>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</si>
  <si>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</si>
  <si>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</si>
  <si>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</si>
  <si>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</si>
  <si>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</si>
  <si>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</si>
  <si>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</si>
  <si>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</si>
  <si>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</si>
  <si>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</si>
  <si>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</si>
  <si>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</si>
  <si>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</si>
  <si>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</si>
  <si>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</si>
  <si>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</si>
  <si>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</si>
  <si>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</si>
  <si>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</si>
  <si>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</si>
  <si>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</si>
  <si>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</si>
  <si>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</si>
  <si>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</si>
  <si>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</si>
  <si>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</si>
  <si>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</si>
  <si>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</si>
  <si>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</si>
  <si>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</si>
  <si>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</si>
  <si>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</si>
  <si>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</si>
  <si>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</si>
  <si>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</si>
  <si>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</si>
  <si>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</si>
  <si>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</si>
  <si>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</si>
  <si>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</si>
  <si>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</si>
  <si>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</si>
  <si>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</si>
  <si>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</si>
  <si>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</si>
  <si>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</si>
  <si>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</si>
  <si>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</si>
  <si>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</si>
  <si>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</si>
  <si>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</si>
  <si>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</si>
  <si>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</si>
  <si>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</si>
  <si>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</si>
  <si>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</si>
  <si>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</si>
  <si>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</si>
  <si>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</si>
  <si>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</si>
  <si>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</si>
  <si>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</si>
  <si>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</si>
  <si>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</si>
  <si>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</si>
  <si>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</si>
  <si>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</si>
  <si>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</si>
  <si>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</si>
  <si>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</si>
  <si>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</si>
  <si>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</si>
  <si>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</si>
  <si>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</si>
  <si>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</si>
  <si>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</si>
  <si>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</si>
  <si>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</si>
  <si>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</si>
  <si>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</si>
  <si>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</si>
  <si>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</si>
  <si>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</si>
  <si>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</si>
  <si>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</si>
  <si>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</si>
  <si>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</si>
  <si>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</si>
  <si>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</si>
  <si>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</si>
  <si>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</si>
  <si>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</si>
  <si>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</si>
  <si>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</si>
  <si>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</si>
  <si>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</si>
  <si>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</si>
  <si>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</si>
  <si>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</si>
  <si>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</si>
  <si>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</si>
  <si>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</si>
  <si>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</si>
  <si>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</si>
  <si>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</si>
  <si>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</si>
  <si>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</si>
  <si>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</si>
  <si>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</si>
  <si>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</si>
  <si>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</si>
  <si>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</si>
  <si>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</si>
  <si>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</si>
  <si>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</si>
  <si>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</si>
  <si>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</si>
  <si>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</si>
  <si>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</si>
  <si>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</si>
  <si>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</si>
  <si>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</si>
  <si>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</si>
  <si>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</si>
  <si>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</si>
  <si>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</si>
  <si>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</si>
  <si>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</si>
  <si>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</si>
  <si>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</si>
  <si>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</si>
  <si>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</si>
  <si>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</si>
  <si>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</si>
  <si>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</si>
  <si>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</si>
  <si>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</si>
  <si>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</si>
  <si>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</si>
  <si>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</si>
  <si>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</si>
  <si>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</si>
  <si>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</si>
  <si>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</si>
  <si>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</si>
  <si>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</si>
  <si>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</si>
  <si>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</si>
  <si>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</si>
  <si>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</si>
  <si>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</si>
  <si>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</si>
  <si>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</si>
  <si>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</si>
  <si>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</si>
  <si>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</si>
  <si>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</si>
  <si>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</si>
  <si>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</si>
  <si>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</si>
  <si>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</si>
  <si>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</si>
  <si>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</si>
  <si>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</si>
  <si>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</si>
  <si>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</si>
  <si>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</si>
  <si>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</si>
  <si>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</si>
  <si>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</si>
  <si>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</si>
  <si>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</si>
  <si>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</si>
  <si>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</si>
  <si>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</si>
  <si>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</si>
  <si>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</si>
  <si>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</si>
  <si>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</si>
  <si>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</si>
  <si>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</si>
  <si>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</si>
  <si>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</si>
  <si>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</si>
  <si>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</si>
  <si>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</si>
  <si>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</si>
  <si>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</si>
  <si>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</si>
  <si>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</si>
  <si>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</si>
  <si>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</si>
  <si>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</si>
  <si>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</si>
  <si>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</si>
  <si>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</si>
  <si>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</si>
  <si>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</si>
  <si>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</si>
  <si>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</si>
  <si>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</si>
  <si>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</si>
  <si>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</si>
  <si>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</si>
  <si>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</si>
  <si>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</si>
  <si>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</si>
  <si>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</si>
  <si>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</si>
  <si>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</si>
  <si>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</si>
  <si>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</si>
  <si>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</si>
  <si>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</si>
  <si>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</si>
  <si>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</si>
  <si>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</si>
  <si>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</si>
  <si>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</si>
  <si>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</si>
  <si>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</si>
  <si>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</si>
  <si>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</si>
  <si>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</si>
  <si>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</si>
  <si>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</si>
  <si>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</si>
  <si>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</si>
  <si>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</si>
  <si>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</si>
  <si>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</si>
  <si>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</si>
  <si>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</si>
  <si>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</si>
  <si>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</si>
  <si>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</si>
  <si>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</si>
  <si>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</si>
  <si>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</si>
  <si>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</si>
  <si>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</si>
  <si>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</si>
  <si>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</si>
  <si>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</si>
  <si>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</si>
  <si>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</si>
  <si>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</si>
  <si>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</si>
  <si>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</si>
  <si>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</si>
  <si>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</si>
  <si>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</si>
  <si>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</si>
  <si>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</si>
  <si>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</si>
  <si>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</si>
  <si>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</si>
  <si>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</si>
  <si>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</si>
  <si>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</si>
  <si>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</si>
  <si>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</si>
  <si>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</si>
  <si>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</si>
  <si>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</si>
  <si>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</si>
  <si>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</si>
  <si>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</si>
  <si>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</si>
  <si>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</si>
  <si>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</si>
  <si>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</si>
  <si>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</si>
  <si>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</si>
  <si>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</si>
  <si>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</si>
  <si>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</si>
  <si>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</si>
  <si>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</si>
  <si>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</si>
  <si>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</si>
  <si>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</si>
  <si>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</si>
  <si>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</si>
  <si>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</si>
  <si>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</si>
  <si>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</si>
  <si>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</si>
  <si>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</si>
  <si>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</si>
  <si>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</si>
  <si>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</si>
  <si>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</si>
  <si>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</si>
  <si>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</si>
  <si>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</si>
  <si>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</si>
  <si>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</si>
  <si>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</si>
  <si>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</si>
  <si>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</si>
  <si>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</si>
  <si>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</si>
  <si>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</si>
  <si>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</si>
  <si>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</si>
  <si>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</si>
  <si>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</si>
  <si>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</si>
  <si>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</si>
  <si>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</si>
  <si>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</si>
  <si>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</si>
  <si>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</si>
  <si>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</si>
  <si>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</si>
  <si>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</si>
  <si>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</si>
  <si>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</si>
  <si>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</si>
  <si>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</si>
  <si>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</si>
  <si>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</si>
  <si>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</si>
  <si>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</si>
  <si>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</si>
  <si>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</si>
  <si>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</si>
  <si>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</si>
  <si>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</si>
  <si>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</si>
  <si>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</si>
  <si>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</si>
  <si>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</si>
  <si>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</si>
  <si>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</si>
  <si>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</si>
  <si>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</si>
  <si>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</si>
  <si>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</si>
  <si>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</si>
  <si>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</si>
  <si>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</si>
  <si>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</si>
  <si>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</si>
  <si>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</si>
  <si>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</si>
  <si>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</si>
  <si>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</si>
  <si>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</si>
  <si>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</si>
  <si>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</si>
  <si>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</si>
  <si>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</si>
  <si>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</si>
  <si>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</si>
  <si>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</si>
  <si>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</si>
  <si>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</si>
  <si>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</si>
  <si>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</si>
  <si>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</si>
  <si>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</si>
  <si>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</si>
  <si>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</si>
  <si>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</si>
  <si>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</si>
  <si>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</si>
  <si>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</si>
  <si>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</si>
  <si>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</si>
  <si>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</si>
  <si>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</si>
  <si>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</si>
  <si>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</si>
  <si>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</si>
  <si>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</si>
  <si>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</si>
  <si>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</si>
  <si>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</si>
  <si>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</si>
  <si>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</si>
  <si>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</si>
  <si>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</si>
  <si>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</si>
  <si>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</si>
  <si>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</si>
  <si>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</si>
  <si>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</si>
  <si>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</si>
  <si>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</si>
  <si>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</si>
  <si>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</si>
  <si>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</si>
  <si>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</si>
  <si>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</si>
  <si>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</si>
  <si>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</si>
  <si>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</si>
  <si>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</si>
  <si>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</si>
  <si>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</si>
  <si>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</si>
  <si>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</si>
  <si>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</si>
  <si>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</si>
  <si>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</si>
  <si>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</si>
  <si>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</si>
  <si>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</si>
  <si>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</si>
  <si>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</si>
  <si>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</si>
  <si>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</si>
  <si>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</si>
  <si>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</si>
  <si>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</si>
  <si>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</si>
  <si>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</si>
  <si>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</si>
  <si>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</si>
  <si>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</si>
  <si>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</si>
  <si>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</si>
  <si>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</si>
  <si>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</si>
  <si>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</si>
  <si>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</si>
  <si>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</si>
  <si>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</si>
  <si>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</si>
  <si>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</si>
  <si>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</si>
  <si>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</si>
  <si>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</si>
  <si>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</si>
  <si>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</si>
  <si>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</si>
  <si>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</si>
  <si>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</si>
  <si>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</si>
  <si>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</si>
  <si>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</si>
  <si>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</si>
  <si>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</si>
  <si>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</si>
  <si>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</si>
  <si>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</si>
  <si>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</si>
  <si>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</si>
  <si>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</si>
  <si>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</si>
  <si>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</si>
  <si>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</si>
  <si>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</si>
  <si>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</si>
  <si>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</si>
  <si>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</si>
  <si>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</si>
  <si>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</si>
  <si>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</si>
  <si>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</si>
  <si>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</si>
  <si>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</si>
  <si>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</si>
  <si>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</si>
  <si>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</si>
  <si>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</si>
  <si>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</si>
  <si>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</si>
  <si>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</si>
  <si>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</si>
  <si>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</si>
  <si>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</si>
  <si>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</si>
  <si>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</si>
  <si>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</si>
  <si>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</si>
  <si>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</si>
  <si>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</si>
  <si>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</si>
  <si>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</si>
  <si>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</si>
  <si>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</si>
  <si>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</si>
  <si>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</si>
  <si>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</si>
  <si>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</si>
  <si>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</si>
  <si>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</si>
  <si>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</si>
  <si>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</si>
  <si>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</si>
  <si>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</si>
  <si>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</si>
  <si>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</si>
  <si>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</si>
  <si>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</si>
  <si>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</si>
  <si>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</si>
  <si>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</si>
  <si>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</si>
  <si>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</si>
  <si>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</si>
  <si>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</si>
  <si>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</si>
  <si>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</si>
  <si>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</si>
  <si>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</si>
  <si>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</si>
  <si>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</si>
  <si>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</si>
  <si>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</si>
  <si>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</si>
  <si>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</si>
  <si>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</si>
  <si>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</si>
  <si>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</si>
  <si>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</si>
  <si>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</si>
  <si>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</si>
  <si>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</si>
  <si>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</si>
  <si>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</si>
  <si>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</si>
  <si>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</si>
  <si>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</si>
  <si>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</si>
  <si>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</si>
  <si>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</si>
  <si>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</si>
  <si>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</si>
  <si>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</si>
  <si>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</si>
  <si>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</si>
  <si>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</si>
  <si>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</si>
  <si>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</si>
  <si>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</si>
  <si>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</si>
  <si>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</si>
  <si>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</si>
  <si>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</si>
  <si>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</si>
  <si>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</si>
  <si>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</si>
  <si>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</si>
  <si>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</si>
  <si>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</si>
  <si>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</si>
  <si>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</si>
  <si>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</si>
  <si>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</si>
  <si>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</si>
  <si>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</si>
  <si>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</si>
  <si>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</si>
  <si>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</si>
  <si>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</si>
  <si>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</si>
  <si>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</si>
  <si>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</si>
  <si>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</si>
  <si>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</si>
  <si>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</si>
  <si>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</si>
  <si>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</si>
  <si>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</si>
  <si>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</si>
  <si>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</si>
  <si>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</si>
  <si>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</si>
  <si>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</si>
  <si>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</si>
  <si>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</si>
  <si>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</si>
  <si>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</si>
  <si>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</si>
  <si>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</si>
  <si>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</si>
  <si>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</si>
  <si>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</si>
  <si>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</si>
  <si>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</si>
  <si>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</si>
  <si>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</si>
  <si>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</si>
  <si>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</si>
  <si>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</si>
  <si>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</si>
  <si>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</si>
  <si>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</si>
  <si>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</si>
  <si>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</si>
  <si>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</si>
  <si>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</si>
  <si>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</si>
  <si>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</si>
  <si>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</si>
  <si>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</si>
  <si>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</si>
  <si>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</si>
  <si>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</si>
  <si>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</si>
  <si>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</si>
  <si>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</si>
  <si>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</si>
  <si>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</si>
  <si>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</si>
  <si>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</si>
  <si>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</si>
  <si>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</si>
  <si>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</si>
  <si>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</si>
  <si>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</si>
  <si>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</si>
  <si>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</si>
  <si>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</si>
  <si>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</si>
  <si>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</si>
  <si>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</si>
  <si>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</si>
  <si>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</si>
  <si>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</si>
  <si>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</si>
  <si>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</si>
  <si>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</si>
  <si>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</si>
  <si>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</si>
  <si>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</si>
  <si>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</si>
  <si>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</si>
  <si>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</si>
  <si>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</si>
  <si>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</si>
  <si>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</si>
  <si>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</si>
  <si>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</si>
  <si>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</si>
  <si>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</si>
  <si>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</si>
  <si>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</si>
  <si>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</si>
  <si>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</si>
  <si>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</si>
  <si>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</si>
  <si>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</si>
  <si>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</si>
  <si>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</si>
  <si>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</si>
  <si>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</si>
  <si>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</si>
  <si>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</si>
  <si>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</si>
  <si>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</si>
  <si>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</si>
  <si>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</si>
  <si>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</si>
  <si>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</si>
  <si>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</si>
  <si>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</si>
  <si>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</si>
  <si>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</si>
  <si>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</si>
  <si>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</si>
  <si>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</si>
  <si>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</si>
  <si>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</si>
  <si>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</si>
  <si>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</si>
  <si>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</si>
  <si>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</si>
  <si>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</si>
  <si>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</si>
  <si>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</si>
  <si>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</si>
  <si>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</si>
  <si>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</si>
  <si>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</si>
  <si>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</si>
  <si>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</si>
  <si>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</si>
  <si>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</si>
  <si>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</si>
  <si>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</si>
  <si>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</si>
  <si>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</si>
  <si>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</si>
  <si>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</si>
  <si>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</si>
  <si>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</si>
  <si>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</si>
  <si>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</si>
  <si>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</si>
  <si>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</si>
  <si>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</si>
  <si>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</si>
  <si>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</si>
  <si>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</si>
  <si>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</si>
  <si>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</si>
  <si>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</si>
  <si>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</si>
  <si>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</si>
  <si>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</si>
  <si>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</si>
  <si>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</si>
  <si>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</si>
  <si>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</si>
  <si>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</si>
  <si>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</si>
  <si>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</si>
  <si>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</si>
  <si>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</si>
  <si>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</si>
  <si>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</si>
  <si>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</si>
  <si>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</si>
  <si>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</si>
  <si>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</si>
  <si>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</si>
  <si>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</si>
  <si>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</si>
  <si>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</si>
  <si>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</si>
  <si>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</si>
  <si>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</si>
  <si>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</si>
  <si>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</si>
  <si>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</si>
  <si>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</si>
  <si>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</si>
  <si>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</si>
  <si>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</si>
  <si>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</si>
  <si>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</si>
  <si>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</si>
  <si>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</si>
  <si>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</si>
  <si>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</si>
  <si>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</si>
  <si>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</si>
  <si>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</si>
  <si>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</si>
  <si>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</si>
  <si>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</si>
  <si>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</si>
  <si>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</si>
  <si>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</si>
  <si>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</si>
  <si>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</si>
  <si>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</si>
  <si>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</si>
  <si>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</si>
  <si>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</si>
  <si>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</si>
  <si>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</si>
  <si>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</si>
  <si>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</si>
  <si>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</si>
  <si>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</si>
  <si>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</si>
  <si>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</si>
  <si>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</si>
  <si>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</si>
  <si>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</si>
  <si>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</si>
  <si>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</si>
  <si>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</si>
  <si>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</si>
  <si>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</si>
  <si>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</si>
  <si>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</si>
  <si>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</si>
  <si>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</si>
  <si>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</si>
  <si>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</si>
  <si>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</si>
  <si>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</si>
  <si>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</si>
  <si>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</si>
  <si>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</si>
  <si>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</si>
  <si>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</si>
  <si>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</si>
  <si>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</si>
  <si>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</si>
  <si>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</si>
  <si>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</si>
  <si>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</si>
  <si>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</si>
  <si>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</si>
  <si>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</si>
  <si>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</si>
  <si>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</si>
  <si>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</si>
  <si>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</si>
  <si>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</si>
  <si>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</si>
  <si>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</si>
  <si>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</si>
  <si>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</si>
  <si>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</si>
  <si>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</si>
  <si>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</si>
  <si>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</si>
  <si>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</si>
  <si>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</si>
  <si>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</si>
  <si>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</si>
  <si>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</si>
  <si>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</si>
  <si>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</si>
  <si>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</si>
  <si>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</si>
  <si>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</si>
  <si>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</si>
  <si>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</si>
  <si>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</si>
  <si>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</si>
  <si>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</si>
  <si>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</si>
  <si>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</si>
  <si>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</si>
  <si>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</si>
  <si>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</si>
  <si>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</si>
  <si>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</si>
  <si>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</si>
  <si>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</si>
  <si>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</si>
  <si>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</si>
  <si>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</si>
  <si>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</si>
  <si>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</si>
  <si>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</si>
  <si>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</si>
  <si>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</si>
  <si>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</si>
  <si>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</si>
  <si>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</si>
  <si>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</si>
  <si>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</si>
  <si>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</si>
  <si>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</si>
  <si>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</si>
  <si>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</si>
  <si>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</si>
  <si>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</si>
  <si>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</si>
  <si>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</si>
  <si>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</si>
  <si>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</si>
  <si>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</si>
  <si>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</si>
  <si>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</si>
  <si>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</si>
  <si>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</si>
  <si>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</si>
  <si>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</si>
  <si>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</si>
  <si>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</si>
  <si>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</si>
  <si>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</si>
  <si>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</si>
  <si>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</si>
  <si>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</si>
  <si>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</si>
  <si>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</si>
  <si>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</si>
  <si>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</si>
  <si>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</si>
  <si>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</si>
  <si>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</si>
  <si>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</si>
  <si>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</si>
  <si>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</si>
  <si>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</si>
  <si>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</si>
  <si>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</si>
  <si>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</si>
  <si>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</si>
  <si>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</si>
  <si>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</si>
  <si>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</si>
  <si>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</si>
  <si>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</si>
  <si>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</si>
  <si>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</si>
  <si>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</si>
  <si>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</si>
  <si>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</si>
  <si>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</si>
  <si>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</si>
  <si>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</si>
  <si>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</si>
  <si>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</si>
  <si>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</si>
  <si>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</si>
  <si>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</si>
  <si>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</si>
  <si>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</si>
  <si>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</si>
  <si>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</si>
  <si>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</si>
  <si>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</si>
  <si>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</si>
  <si>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</si>
  <si>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</si>
  <si>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</si>
  <si>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</si>
  <si>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</si>
  <si>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</si>
  <si>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</si>
  <si>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</si>
  <si>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</si>
  <si>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</si>
  <si>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</si>
  <si>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</si>
  <si>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</si>
  <si>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</si>
  <si>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</si>
  <si>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</si>
  <si>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</si>
  <si>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</si>
  <si>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</si>
  <si>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</si>
  <si>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</si>
  <si>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</si>
  <si>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</si>
  <si>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</si>
  <si>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</si>
  <si>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</si>
  <si>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</si>
  <si>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</si>
  <si>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</si>
  <si>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</si>
  <si>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</si>
  <si>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</si>
  <si>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</si>
  <si>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</si>
  <si>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</si>
  <si>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</si>
  <si>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</si>
  <si>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</si>
  <si>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</si>
  <si>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</si>
  <si>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</si>
  <si>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</si>
  <si>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</si>
  <si>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</si>
  <si>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</si>
  <si>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</si>
  <si>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</si>
  <si>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</si>
  <si>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</si>
  <si>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</si>
  <si>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</si>
  <si>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</si>
  <si>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</si>
  <si>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</si>
  <si>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</si>
  <si>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</si>
  <si>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</si>
  <si>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</si>
  <si>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</si>
  <si>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</si>
  <si>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</si>
  <si>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</si>
  <si>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</si>
  <si>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</si>
  <si>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</si>
  <si>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</si>
  <si>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</si>
  <si>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</si>
  <si>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</si>
  <si>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</si>
  <si>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</si>
  <si>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</si>
  <si>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</si>
  <si>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</si>
  <si>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</si>
  <si>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</si>
  <si>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</si>
  <si>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</si>
  <si>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</si>
  <si>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</si>
  <si>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</si>
  <si>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</si>
  <si>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</si>
  <si>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</si>
  <si>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</si>
  <si>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</si>
  <si>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</si>
  <si>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</si>
  <si>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</si>
  <si>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</si>
  <si>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</si>
  <si>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</si>
  <si>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</si>
  <si>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</si>
  <si>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</si>
  <si>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</si>
  <si>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</si>
  <si>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</si>
  <si>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</si>
  <si>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</si>
  <si>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</si>
  <si>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</si>
  <si>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</si>
  <si>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</si>
  <si>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</si>
  <si>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</si>
  <si>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</si>
  <si>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</si>
  <si>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</si>
  <si>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</si>
  <si>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</si>
  <si>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</si>
  <si>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</si>
  <si>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</si>
  <si>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</si>
  <si>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</si>
  <si>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</si>
  <si>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</si>
  <si>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</si>
  <si>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</si>
  <si>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</si>
  <si>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</si>
  <si>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</si>
  <si>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</si>
  <si>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</si>
  <si>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</si>
  <si>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</si>
  <si>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</si>
  <si>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</si>
  <si>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</si>
  <si>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</si>
  <si>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</si>
  <si>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</si>
  <si>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</si>
  <si>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</si>
  <si>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</si>
  <si>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</si>
  <si>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</si>
  <si>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</si>
  <si>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</si>
  <si>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</si>
  <si>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</si>
  <si>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</si>
  <si>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</si>
  <si>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</si>
  <si>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</si>
  <si>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</si>
  <si>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</si>
  <si>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</si>
  <si>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</si>
  <si>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</si>
  <si>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</si>
  <si>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</si>
  <si>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</si>
  <si>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</si>
  <si>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</si>
  <si>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</si>
  <si>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</si>
  <si>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</si>
  <si>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</si>
  <si>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</si>
  <si>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</si>
  <si>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</si>
  <si>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</si>
  <si>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</si>
  <si>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</si>
  <si>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</si>
  <si>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</si>
  <si>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</si>
  <si>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</si>
  <si>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</si>
  <si>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</si>
  <si>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</si>
  <si>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</si>
  <si>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</si>
  <si>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</si>
  <si>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</si>
  <si>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</si>
  <si>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</si>
  <si>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</si>
  <si>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</si>
  <si>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</si>
  <si>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</si>
  <si>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</si>
  <si>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</si>
  <si>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</si>
  <si>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</si>
  <si>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</si>
  <si>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</si>
  <si>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</si>
  <si>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</si>
  <si>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</si>
  <si>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</si>
  <si>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</si>
  <si>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</si>
  <si>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</si>
  <si>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</si>
  <si>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</si>
  <si>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</si>
  <si>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</si>
  <si>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</si>
  <si>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</si>
  <si>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</si>
  <si>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</si>
  <si>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</si>
  <si>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</si>
  <si>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</si>
  <si>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</si>
  <si>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</si>
  <si>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</si>
  <si>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</si>
  <si>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</si>
  <si>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</si>
  <si>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</si>
  <si>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</si>
  <si>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</si>
  <si>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</si>
  <si>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</si>
  <si>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</si>
  <si>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</si>
  <si>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</si>
  <si>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</si>
  <si>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</si>
  <si>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</si>
  <si>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</si>
  <si>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</si>
  <si>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</si>
  <si>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</si>
  <si>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</si>
  <si>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</si>
  <si>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</si>
  <si>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</si>
  <si>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</si>
  <si>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</si>
  <si>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</si>
  <si>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</si>
  <si>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</si>
  <si>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</si>
  <si>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</si>
  <si>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</si>
  <si>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</si>
  <si>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</si>
  <si>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</si>
  <si>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</si>
  <si>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</si>
  <si>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</si>
  <si>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</si>
  <si>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</si>
  <si>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</si>
  <si>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</si>
  <si>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</si>
  <si>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</si>
  <si>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</si>
  <si>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</si>
  <si>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</si>
  <si>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</si>
  <si>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</si>
  <si>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</si>
  <si>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</si>
  <si>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</si>
  <si>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</si>
  <si>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</si>
  <si>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</si>
  <si>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</si>
  <si>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</si>
  <si>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</si>
  <si>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</si>
  <si>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</si>
  <si>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</si>
  <si>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</si>
  <si>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</si>
  <si>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</si>
  <si>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</si>
  <si>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</si>
  <si>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</si>
  <si>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</si>
  <si>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</si>
  <si>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</si>
  <si>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</si>
  <si>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</si>
  <si>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</si>
  <si>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</si>
  <si>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</si>
  <si>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</si>
  <si>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</si>
  <si>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</si>
  <si>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</si>
  <si>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</si>
  <si>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</si>
  <si>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</si>
  <si>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</si>
  <si>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</si>
  <si>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</si>
  <si>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</si>
  <si>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</si>
  <si>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</si>
  <si>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</si>
  <si>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</si>
  <si>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</si>
  <si>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</si>
  <si>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</si>
  <si>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</si>
  <si>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</si>
  <si>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</si>
  <si>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</si>
  <si>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</si>
  <si>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</si>
  <si>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</si>
  <si>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</si>
  <si>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</si>
  <si>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</si>
  <si>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</si>
  <si>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</si>
  <si>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</si>
  <si>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</si>
  <si>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</si>
  <si>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</si>
  <si>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</si>
  <si>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</si>
  <si>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</si>
  <si>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</si>
  <si>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</si>
  <si>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</si>
  <si>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</si>
  <si>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</si>
  <si>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</si>
  <si>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</si>
  <si>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</si>
  <si>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</si>
  <si>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</si>
  <si>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</si>
  <si>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</si>
  <si>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</si>
  <si>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</si>
  <si>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</si>
  <si>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</si>
  <si>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</si>
  <si>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</si>
  <si>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</si>
  <si>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</si>
  <si>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</si>
  <si>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</si>
  <si>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</si>
  <si>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</si>
  <si>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</si>
  <si>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</si>
  <si>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</si>
  <si>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</si>
  <si>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</si>
  <si>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</si>
  <si>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</si>
  <si>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</si>
  <si>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</si>
  <si>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</si>
  <si>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</si>
  <si>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</si>
  <si>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</si>
  <si>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</si>
  <si>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</si>
  <si>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</si>
  <si>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</si>
  <si>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</si>
  <si>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</si>
  <si>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</si>
  <si>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</si>
  <si>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</si>
  <si>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</si>
  <si>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</si>
  <si>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</si>
  <si>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</si>
  <si>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</si>
  <si>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</si>
  <si>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</si>
  <si>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</si>
  <si>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</si>
  <si>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</si>
  <si>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</si>
  <si>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</si>
  <si>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</si>
  <si>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</si>
  <si>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</si>
  <si>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</si>
  <si>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</si>
  <si>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</si>
  <si>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</si>
  <si>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</si>
  <si>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</si>
  <si>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</si>
  <si>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</si>
  <si>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</si>
  <si>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</si>
  <si>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</si>
  <si>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</si>
  <si>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</si>
  <si>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</si>
  <si>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</si>
  <si>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</si>
  <si>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</si>
  <si>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</si>
  <si>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</si>
  <si>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</si>
  <si>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</si>
  <si>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</si>
  <si>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</si>
  <si>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</si>
  <si>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</si>
  <si>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</si>
  <si>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</si>
  <si>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</si>
  <si>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</si>
  <si>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</si>
  <si>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</si>
  <si>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</si>
  <si>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</si>
  <si>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</si>
  <si>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</si>
  <si>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</si>
  <si>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</si>
  <si>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</si>
  <si>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</si>
  <si>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</si>
  <si>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</si>
  <si>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</si>
  <si>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</si>
  <si>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</si>
  <si>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</si>
  <si>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</si>
  <si>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</si>
  <si>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</si>
  <si>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</si>
  <si>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</si>
  <si>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</si>
  <si>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</si>
  <si>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</si>
  <si>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</si>
  <si>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</si>
  <si>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</si>
  <si>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</si>
  <si>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</si>
  <si>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</si>
  <si>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</si>
  <si>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</si>
  <si>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</si>
  <si>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</si>
  <si>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</si>
  <si>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</si>
  <si>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</si>
  <si>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</si>
  <si>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</si>
  <si>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</si>
  <si>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</si>
  <si>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</si>
  <si>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</si>
  <si>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</si>
  <si>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</si>
  <si>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</si>
  <si>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</si>
  <si>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</si>
  <si>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</si>
  <si>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</si>
  <si>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</si>
  <si>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</si>
  <si>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</si>
  <si>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</si>
  <si>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</si>
  <si>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</si>
  <si>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</si>
  <si>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</si>
  <si>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</si>
  <si>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</si>
  <si>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</si>
  <si>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</si>
  <si>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</si>
  <si>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</si>
  <si>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</si>
  <si>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</si>
  <si>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</si>
  <si>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</si>
  <si>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</si>
  <si>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</si>
  <si>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</si>
  <si>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</si>
  <si>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</si>
  <si>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</si>
  <si>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</si>
  <si>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</si>
  <si>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</si>
  <si>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</si>
  <si>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</si>
  <si>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</si>
  <si>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</si>
  <si>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</si>
  <si>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</si>
  <si>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</si>
  <si>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</si>
  <si>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</si>
  <si>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</si>
  <si>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</si>
  <si>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</si>
  <si>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</si>
  <si>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</si>
  <si>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</si>
  <si>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</si>
  <si>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</si>
  <si>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</si>
  <si>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</si>
  <si>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</si>
  <si>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</si>
  <si>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</si>
  <si>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</si>
  <si>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</si>
  <si>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</si>
  <si>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</si>
  <si>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</si>
  <si>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</si>
  <si>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</si>
  <si>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</si>
  <si>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</si>
  <si>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</si>
  <si>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</si>
  <si>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</si>
  <si>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</si>
  <si>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</si>
  <si>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</si>
  <si>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</si>
  <si>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</si>
  <si>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</si>
  <si>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</si>
  <si>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</si>
  <si>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</si>
  <si>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</si>
  <si>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</si>
  <si>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</si>
  <si>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</si>
  <si>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</si>
  <si>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</si>
  <si>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</si>
  <si>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</si>
  <si>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</si>
  <si>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</si>
  <si>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</si>
  <si>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</si>
  <si>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</si>
  <si>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</si>
  <si>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</si>
  <si>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</si>
  <si>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</si>
  <si>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</si>
  <si>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</si>
  <si>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</si>
  <si>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</si>
  <si>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</si>
  <si>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</si>
  <si>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</si>
  <si>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</si>
  <si>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</si>
  <si>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</si>
  <si>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</si>
  <si>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</si>
  <si>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</si>
  <si>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</si>
  <si>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</si>
  <si>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</si>
  <si>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</si>
  <si>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</si>
  <si>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</si>
  <si>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</si>
  <si>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</si>
  <si>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</si>
  <si>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</si>
  <si>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</si>
  <si>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</si>
  <si>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</si>
  <si>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</si>
  <si>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</si>
  <si>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</si>
  <si>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</si>
  <si>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</si>
  <si>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</si>
  <si>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</si>
  <si>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</si>
  <si>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</si>
  <si>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</si>
  <si>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</si>
  <si>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</si>
  <si>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</si>
  <si>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</si>
  <si>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</si>
  <si>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</si>
  <si>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</si>
  <si>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</si>
  <si>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</si>
  <si>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</si>
  <si>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</si>
  <si>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</si>
  <si>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</si>
  <si>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</si>
  <si>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</si>
  <si>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</si>
  <si>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</si>
  <si>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</si>
  <si>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</si>
  <si>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</si>
  <si>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</si>
  <si>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</si>
  <si>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</si>
  <si>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</si>
  <si>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</si>
  <si>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</si>
  <si>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</si>
  <si>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</si>
  <si>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</si>
  <si>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</si>
  <si>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</si>
  <si>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</si>
  <si>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</si>
  <si>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</si>
  <si>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</si>
  <si>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</si>
  <si>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</si>
  <si>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</si>
  <si>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</si>
  <si>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</si>
  <si>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</si>
  <si>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</si>
  <si>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</si>
  <si>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</si>
  <si>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</si>
  <si>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</si>
  <si>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</si>
  <si>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</si>
  <si>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</si>
  <si>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</si>
  <si>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</si>
  <si>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</si>
  <si>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</si>
  <si>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</si>
  <si>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</si>
  <si>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</si>
  <si>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</si>
  <si>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</si>
  <si>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</si>
  <si>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</si>
  <si>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</si>
  <si>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</si>
  <si>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</si>
  <si>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</si>
  <si>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</si>
  <si>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</si>
  <si>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</si>
  <si>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</si>
  <si>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</si>
  <si>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</si>
  <si>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</si>
  <si>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</si>
  <si>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</si>
  <si>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</si>
  <si>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</si>
  <si>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</si>
  <si>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</si>
  <si>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</si>
  <si>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</si>
  <si>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</si>
  <si>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</si>
  <si>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</si>
  <si>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</si>
  <si>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</si>
  <si>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</si>
  <si>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</si>
  <si>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</si>
  <si>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</si>
  <si>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</si>
  <si>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</si>
  <si>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</si>
  <si>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</si>
  <si>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</si>
  <si>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</si>
  <si>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</si>
  <si>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</si>
  <si>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</si>
  <si>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</si>
  <si>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</si>
  <si>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</si>
  <si>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</si>
  <si>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</si>
  <si>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</si>
  <si>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</si>
  <si>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</si>
  <si>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</si>
  <si>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</si>
  <si>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</si>
  <si>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</si>
  <si>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</si>
  <si>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</si>
  <si>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</si>
  <si>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</si>
  <si>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</si>
  <si>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</si>
  <si>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</si>
  <si>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</si>
  <si>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</si>
  <si>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</si>
  <si>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</si>
  <si>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</si>
  <si>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</si>
  <si>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</si>
  <si>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</si>
  <si>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</si>
  <si>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</si>
  <si>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</si>
  <si>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</si>
  <si>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</si>
  <si>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</si>
  <si>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</si>
  <si>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</si>
  <si>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</si>
  <si>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</si>
  <si>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</si>
  <si>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</si>
  <si>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</si>
  <si>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</si>
  <si>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</si>
  <si>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</si>
  <si>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</si>
  <si>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</si>
  <si>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</si>
  <si>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</si>
  <si>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</si>
  <si>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</si>
  <si>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</si>
  <si>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</si>
  <si>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</si>
  <si>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</si>
  <si>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</si>
  <si>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</si>
  <si>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</si>
  <si>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</si>
  <si>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</si>
  <si>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</si>
  <si>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</si>
  <si>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</si>
  <si>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</si>
  <si>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</si>
  <si>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</si>
  <si>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</si>
  <si>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</si>
  <si>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</si>
  <si>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</si>
  <si>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</si>
  <si>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</si>
  <si>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</si>
  <si>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</si>
  <si>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</si>
  <si>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</si>
  <si>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</si>
  <si>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</si>
  <si>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</si>
  <si>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</si>
  <si>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</si>
  <si>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</si>
  <si>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</si>
  <si>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</si>
  <si>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</si>
  <si>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</si>
  <si>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</si>
  <si>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</si>
  <si>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</si>
  <si>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</si>
  <si>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</si>
  <si>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</si>
  <si>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</si>
  <si>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</si>
  <si>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</si>
  <si>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</si>
  <si>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</si>
  <si>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</si>
  <si>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</si>
  <si>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</si>
  <si>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</si>
  <si>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</si>
  <si>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</si>
  <si>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</si>
  <si>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</si>
  <si>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</si>
  <si>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</si>
  <si>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</si>
  <si>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</si>
  <si>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</si>
  <si>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</si>
  <si>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</si>
  <si>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</si>
  <si>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</si>
  <si>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</si>
  <si>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</si>
  <si>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</si>
  <si>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</si>
  <si>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</si>
  <si>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</si>
  <si>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</si>
  <si>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</si>
  <si>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</si>
  <si>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</si>
  <si>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</si>
  <si>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</si>
  <si>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</si>
  <si>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</si>
  <si>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</si>
  <si>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</si>
  <si>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</si>
  <si>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</si>
  <si>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</si>
  <si>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</si>
  <si>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</si>
  <si>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</si>
  <si>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</si>
  <si>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</si>
  <si>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</si>
  <si>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</si>
  <si>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</si>
  <si>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</si>
  <si>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</si>
  <si>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</si>
  <si>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</si>
  <si>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</si>
  <si>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</si>
  <si>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</si>
  <si>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</si>
  <si>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</si>
  <si>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</si>
  <si>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</si>
  <si>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</si>
  <si>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</si>
  <si>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</si>
  <si>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</si>
  <si>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</si>
  <si>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</si>
  <si>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</si>
  <si>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</si>
  <si>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</si>
  <si>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</si>
  <si>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</si>
  <si>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</si>
  <si>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</si>
  <si>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</si>
  <si>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</si>
  <si>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</si>
  <si>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</si>
  <si>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</si>
  <si>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</si>
  <si>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</si>
  <si>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</si>
  <si>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</si>
  <si>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</si>
  <si>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</si>
  <si>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</si>
  <si>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</si>
  <si>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</si>
  <si>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</si>
  <si>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</si>
  <si>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</si>
  <si>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</si>
  <si>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</si>
  <si>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</si>
  <si>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</si>
  <si>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</si>
  <si>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</si>
  <si>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</si>
  <si>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</si>
  <si>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</si>
  <si>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</si>
  <si>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</si>
  <si>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</si>
  <si>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</si>
  <si>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</si>
  <si>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</si>
  <si>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</si>
  <si>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</si>
  <si>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</si>
  <si>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</si>
  <si>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</si>
  <si>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</si>
  <si>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</si>
  <si>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</si>
  <si>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</si>
  <si>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</si>
  <si>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</si>
  <si>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</si>
  <si>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</si>
  <si>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</si>
  <si>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</si>
  <si>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</si>
  <si>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</si>
  <si>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</si>
  <si>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</si>
  <si>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</si>
  <si>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</si>
  <si>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</si>
  <si>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</si>
  <si>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</si>
  <si>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</si>
  <si>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</si>
  <si>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</si>
  <si>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</si>
  <si>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</si>
  <si>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</si>
  <si>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</si>
  <si>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</si>
  <si>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</si>
  <si>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</si>
  <si>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</si>
  <si>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</si>
  <si>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</si>
  <si>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</si>
  <si>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</si>
  <si>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</si>
  <si>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</si>
  <si>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</si>
  <si>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</si>
  <si>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</si>
  <si>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</si>
  <si>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</si>
  <si>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</si>
  <si>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</si>
  <si>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</si>
  <si>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</si>
  <si>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</si>
  <si>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</si>
  <si>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</si>
  <si>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</si>
  <si>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</si>
  <si>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</si>
  <si>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</si>
  <si>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</si>
  <si>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</si>
  <si>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</si>
  <si>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</si>
  <si>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</si>
  <si>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</si>
  <si>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</si>
  <si>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</si>
  <si>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</si>
  <si>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</si>
  <si>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</si>
  <si>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</si>
  <si>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</si>
  <si>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</si>
  <si>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</si>
  <si>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</si>
  <si>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</si>
  <si>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</si>
  <si>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</si>
  <si>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</si>
  <si>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</si>
  <si>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</si>
  <si>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</si>
  <si>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</si>
  <si>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</si>
  <si>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</si>
  <si>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</si>
  <si>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</si>
  <si>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</si>
  <si>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</si>
  <si>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</si>
  <si>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</si>
  <si>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</si>
  <si>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</si>
  <si>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</si>
  <si>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</si>
  <si>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</si>
  <si>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</si>
  <si>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</si>
  <si>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</si>
  <si>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</si>
  <si>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</si>
  <si>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</si>
  <si>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</si>
  <si>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</si>
  <si>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</si>
  <si>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</si>
  <si>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</si>
  <si>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</si>
  <si>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</si>
  <si>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</si>
  <si>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</si>
  <si>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</si>
  <si>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</si>
  <si>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</si>
  <si>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</si>
  <si>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</si>
  <si>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</si>
  <si>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</si>
  <si>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</si>
  <si>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</si>
  <si>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</si>
  <si>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</si>
  <si>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</si>
  <si>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</si>
  <si>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</si>
  <si>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</si>
  <si>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</si>
  <si>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</si>
  <si>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</si>
  <si>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</si>
  <si>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</si>
  <si>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</si>
  <si>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</si>
  <si>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</si>
  <si>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</si>
  <si>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</si>
  <si>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</si>
  <si>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</si>
  <si>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</si>
  <si>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</si>
  <si>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</si>
  <si>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</si>
  <si>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</si>
  <si>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</si>
  <si>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</si>
  <si>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</si>
  <si>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</si>
  <si>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</si>
  <si>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</si>
  <si>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</si>
  <si>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</si>
  <si>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</si>
  <si>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</si>
  <si>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</si>
  <si>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</si>
  <si>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</si>
  <si>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</si>
  <si>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</si>
  <si>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</si>
  <si>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</si>
  <si>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</si>
  <si>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</si>
  <si>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</si>
  <si>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</si>
  <si>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</si>
  <si>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</si>
  <si>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</si>
  <si>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</si>
  <si>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</si>
  <si>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</si>
  <si>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</si>
  <si>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</si>
  <si>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</si>
  <si>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</si>
  <si>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</si>
  <si>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</si>
  <si>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</si>
  <si>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</si>
  <si>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</si>
  <si>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</si>
  <si>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</si>
  <si>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</si>
  <si>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</si>
  <si>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</si>
  <si>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</si>
  <si>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</si>
  <si>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</si>
  <si>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</si>
  <si>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</si>
  <si>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</si>
  <si>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</si>
  <si>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</si>
  <si>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</si>
  <si>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</si>
  <si>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</si>
  <si>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</si>
  <si>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</si>
  <si>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</si>
  <si>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</si>
  <si>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</si>
  <si>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</si>
  <si>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</si>
  <si>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</si>
  <si>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</si>
  <si>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</si>
  <si>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</si>
  <si>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</si>
  <si>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</si>
  <si>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</si>
  <si>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</si>
  <si>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</si>
  <si>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</si>
  <si>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</si>
  <si>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</si>
  <si>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</si>
  <si>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</si>
  <si>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</si>
  <si>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</si>
  <si>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</si>
  <si>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</si>
  <si>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</si>
  <si>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</si>
  <si>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</si>
  <si>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</si>
  <si>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</si>
  <si>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</si>
  <si>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</si>
  <si>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</si>
  <si>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</si>
  <si>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</si>
  <si>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</si>
  <si>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</si>
  <si>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</si>
  <si>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</si>
  <si>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</si>
  <si>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</si>
  <si>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</si>
  <si>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</si>
  <si>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</si>
  <si>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</si>
  <si>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</si>
  <si>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</si>
  <si>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</si>
  <si>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</si>
  <si>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</si>
  <si>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</si>
  <si>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</si>
  <si>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</si>
  <si>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</si>
  <si>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</si>
  <si>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</si>
  <si>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</si>
  <si>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</si>
  <si>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</si>
  <si>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</si>
  <si>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</si>
  <si>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</si>
  <si>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</si>
  <si>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</si>
  <si>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</si>
  <si>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</si>
  <si>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</si>
  <si>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</si>
  <si>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</si>
  <si>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</si>
  <si>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</si>
  <si>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</si>
  <si>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</si>
  <si>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</si>
  <si>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</si>
  <si>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</si>
  <si>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</si>
  <si>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</si>
  <si>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</si>
  <si>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</si>
  <si>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</si>
  <si>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</si>
  <si>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</si>
  <si>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</si>
  <si>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</si>
  <si>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</si>
  <si>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</si>
  <si>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</si>
  <si>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</si>
  <si>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</si>
  <si>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</si>
  <si>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</si>
  <si>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</si>
  <si>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</si>
  <si>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</si>
  <si>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</si>
  <si>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</si>
  <si>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</si>
  <si>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</si>
  <si>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</si>
  <si>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</si>
  <si>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</si>
  <si>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</si>
  <si>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</si>
  <si>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</si>
  <si>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</si>
  <si>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</si>
  <si>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</si>
  <si>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</si>
  <si>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</si>
  <si>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</si>
  <si>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</si>
  <si>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</si>
  <si>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</si>
  <si>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</si>
  <si>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</si>
  <si>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</si>
  <si>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</si>
  <si>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</si>
  <si>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</si>
  <si>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</si>
  <si>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</si>
  <si>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</si>
  <si>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</si>
  <si>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</si>
  <si>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</si>
  <si>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</si>
  <si>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</si>
  <si>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</si>
  <si>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</si>
  <si>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</si>
  <si>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</si>
  <si>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</si>
  <si>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</si>
  <si>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</si>
  <si>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</si>
  <si>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</si>
  <si>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</si>
  <si>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</si>
  <si>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</si>
  <si>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</si>
  <si>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</si>
  <si>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</si>
  <si>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</si>
  <si>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</si>
  <si>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</si>
  <si>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</si>
  <si>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</si>
  <si>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</si>
  <si>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</si>
  <si>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</si>
  <si>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</si>
  <si>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</si>
  <si>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</si>
  <si>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</si>
  <si>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</si>
  <si>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</si>
  <si>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</si>
  <si>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</si>
  <si>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</si>
  <si>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</si>
  <si>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</si>
  <si>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</si>
  <si>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</si>
  <si>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</si>
  <si>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</si>
  <si>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</si>
  <si>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</si>
  <si>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</si>
  <si>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</si>
  <si>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</si>
  <si>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</si>
  <si>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</si>
  <si>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</si>
  <si>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</si>
  <si>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</si>
  <si>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</si>
  <si>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</si>
  <si>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</si>
  <si>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</si>
  <si>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</si>
  <si>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</si>
  <si>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</si>
  <si>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</si>
  <si>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</si>
  <si>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</si>
  <si>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</si>
  <si>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</si>
  <si>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</si>
  <si>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</si>
  <si>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</si>
  <si>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</si>
  <si>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</si>
  <si>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</si>
  <si>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</si>
  <si>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</si>
  <si>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</si>
  <si>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</si>
  <si>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</si>
  <si>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</si>
  <si>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</si>
  <si>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</si>
  <si>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</si>
  <si>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</si>
  <si>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</si>
  <si>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</si>
  <si>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</si>
  <si>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</si>
  <si>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</si>
  <si>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</si>
  <si>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</si>
  <si>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</si>
  <si>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</si>
  <si>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</si>
  <si>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</si>
  <si>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</si>
  <si>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</si>
  <si>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</si>
  <si>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</si>
  <si>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</si>
  <si>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</si>
  <si>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</si>
  <si>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</si>
  <si>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</si>
  <si>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</si>
  <si>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</si>
  <si>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</si>
  <si>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</si>
  <si>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</si>
  <si>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</si>
  <si>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</si>
  <si>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</si>
  <si>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</si>
  <si>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</si>
  <si>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</si>
  <si>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</si>
  <si>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</si>
  <si>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</si>
  <si>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</si>
  <si>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</si>
  <si>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</si>
  <si>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</si>
  <si>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</si>
  <si>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</si>
  <si>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</si>
  <si>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</si>
  <si>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</si>
  <si>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</si>
  <si>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</si>
  <si>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</si>
  <si>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</si>
  <si>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</si>
  <si>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</si>
  <si>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</si>
  <si>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</si>
  <si>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</si>
  <si>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</si>
  <si>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</si>
  <si>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</si>
  <si>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</si>
  <si>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</si>
  <si>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</si>
  <si>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</si>
  <si>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</si>
  <si>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</si>
  <si>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</si>
  <si>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</si>
  <si>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</si>
  <si>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</si>
  <si>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</si>
  <si>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</si>
  <si>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</si>
  <si>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</si>
  <si>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</si>
  <si>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</si>
  <si>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</si>
  <si>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</si>
  <si>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</si>
  <si>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</si>
  <si>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</si>
  <si>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</si>
  <si>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</si>
  <si>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</si>
  <si>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</si>
  <si>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</si>
  <si>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</si>
  <si>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</si>
  <si>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</si>
  <si>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</si>
  <si>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</si>
  <si>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</si>
  <si>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</si>
  <si>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</si>
  <si>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</si>
  <si>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</si>
  <si>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</si>
  <si>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</si>
  <si>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</si>
  <si>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</si>
  <si>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</si>
  <si>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</si>
  <si>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</si>
  <si>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</si>
  <si>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</si>
  <si>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</si>
  <si>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</si>
  <si>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</si>
  <si>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</si>
  <si>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</si>
  <si>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</si>
  <si>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</si>
  <si>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</si>
  <si>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</si>
  <si>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</si>
  <si>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</si>
  <si>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</si>
  <si>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</si>
  <si>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</si>
  <si>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</si>
  <si>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</si>
  <si>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</si>
  <si>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</si>
  <si>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</si>
  <si>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</si>
  <si>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</si>
  <si>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</si>
  <si>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</si>
  <si>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</si>
  <si>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</si>
  <si>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</si>
  <si>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</si>
  <si>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</si>
  <si>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</si>
  <si>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</si>
  <si>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</si>
  <si>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</si>
  <si>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</si>
  <si>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</si>
  <si>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</si>
  <si>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</si>
  <si>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</si>
  <si>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</si>
  <si>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</si>
  <si>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</si>
  <si>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</si>
  <si>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</si>
  <si>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</si>
  <si>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</si>
  <si>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</si>
  <si>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</si>
  <si>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</si>
  <si>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</si>
  <si>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</si>
  <si>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</si>
  <si>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</si>
  <si>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</si>
  <si>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</si>
  <si>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</si>
  <si>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</si>
  <si>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</si>
  <si>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</si>
  <si>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</si>
  <si>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</si>
  <si>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</si>
  <si>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</si>
  <si>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</si>
  <si>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</si>
  <si>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</si>
  <si>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</si>
  <si>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</si>
  <si>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</si>
  <si>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</si>
  <si>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</si>
  <si>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</si>
  <si>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</si>
  <si>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</si>
  <si>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</si>
  <si>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</si>
  <si>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</si>
  <si>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</si>
  <si>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</si>
  <si>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</si>
  <si>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</si>
  <si>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</si>
  <si>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</si>
  <si>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</si>
  <si>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</si>
  <si>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</si>
  <si>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</si>
  <si>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</si>
  <si>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</si>
  <si>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</si>
  <si>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</si>
  <si>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</si>
  <si>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</si>
  <si>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</si>
  <si>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</si>
  <si>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</si>
  <si>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</si>
  <si>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</si>
  <si>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</si>
  <si>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</si>
  <si>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</si>
  <si>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</si>
  <si>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</si>
  <si>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</si>
  <si>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</si>
  <si>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</si>
  <si>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</si>
  <si>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</si>
  <si>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</si>
  <si>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</si>
  <si>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</si>
  <si>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</si>
  <si>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</si>
  <si>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</si>
  <si>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</si>
  <si>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</si>
  <si>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</si>
  <si>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</si>
  <si>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</si>
  <si>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</si>
  <si>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</si>
  <si>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</si>
  <si>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</si>
  <si>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</si>
  <si>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</si>
  <si>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</si>
  <si>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</si>
  <si>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</si>
  <si>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</si>
  <si>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</si>
  <si>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</si>
  <si>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</si>
  <si>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</si>
  <si>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</si>
  <si>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</si>
  <si>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</si>
  <si>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</si>
  <si>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</si>
  <si>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</si>
  <si>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</si>
  <si>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</si>
  <si>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</si>
  <si>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</si>
  <si>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</si>
  <si>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</si>
  <si>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</si>
  <si>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</si>
  <si>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</si>
  <si>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</si>
  <si>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</si>
  <si>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</si>
  <si>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</si>
  <si>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</si>
  <si>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</si>
  <si>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</si>
  <si>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</si>
  <si>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</si>
  <si>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</si>
  <si>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</si>
  <si>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</si>
  <si>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</si>
  <si>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</si>
  <si>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</si>
  <si>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</si>
  <si>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</si>
  <si>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</si>
  <si>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</si>
  <si>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</si>
  <si>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</si>
  <si>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</si>
  <si>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</si>
  <si>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</si>
  <si>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</si>
  <si>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</si>
  <si>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</si>
  <si>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</si>
  <si>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</si>
  <si>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</si>
  <si>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</si>
  <si>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</si>
  <si>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</si>
  <si>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</si>
  <si>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</si>
  <si>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</si>
  <si>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</si>
  <si>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</si>
  <si>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</si>
  <si>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</si>
  <si>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</si>
  <si>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</si>
  <si>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</si>
  <si>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</si>
  <si>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</si>
  <si>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</si>
  <si>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</si>
  <si>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</si>
  <si>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</si>
  <si>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</si>
  <si>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</si>
  <si>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</si>
  <si>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</si>
  <si>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</si>
  <si>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</si>
  <si>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</si>
  <si>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</si>
  <si>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</si>
  <si>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</si>
  <si>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</si>
  <si>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</si>
  <si>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</si>
  <si>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</si>
  <si>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</si>
  <si>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</si>
  <si>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</si>
  <si>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</si>
  <si>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</si>
  <si>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</si>
  <si>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</si>
  <si>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</si>
  <si>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</si>
  <si>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</si>
  <si>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</si>
  <si>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</si>
  <si>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</si>
  <si>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</si>
  <si>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</si>
  <si>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</si>
  <si>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</si>
  <si>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</si>
  <si>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</si>
  <si>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</si>
  <si>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</si>
  <si>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</si>
  <si>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</si>
  <si>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</si>
  <si>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</si>
  <si>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</si>
  <si>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</si>
  <si>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</si>
  <si>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</si>
  <si>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</si>
  <si>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</si>
  <si>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</si>
  <si>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</si>
  <si>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</si>
  <si>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</si>
  <si>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</si>
  <si>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</si>
  <si>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</si>
  <si>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</si>
  <si>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</si>
  <si>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</si>
  <si>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</si>
  <si>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</si>
  <si>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</si>
  <si>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</si>
  <si>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</si>
  <si>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</si>
  <si>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</si>
  <si>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</si>
  <si>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</si>
  <si>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</si>
  <si>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</si>
  <si>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</si>
  <si>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</si>
  <si>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</si>
  <si>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</si>
  <si>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</si>
  <si>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</si>
  <si>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</si>
  <si>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</si>
  <si>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</si>
  <si>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</si>
  <si>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</si>
  <si>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</si>
  <si>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</si>
  <si>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</si>
  <si>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</si>
  <si>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</si>
  <si>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</si>
  <si>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</si>
  <si>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</si>
  <si>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</si>
  <si>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</si>
  <si>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</si>
  <si>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</si>
  <si>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</si>
  <si>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</si>
  <si>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</si>
  <si>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</si>
  <si>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</si>
  <si>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</si>
  <si>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</si>
  <si>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</si>
  <si>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</si>
  <si>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</si>
  <si>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</si>
  <si>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</si>
  <si>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</si>
  <si>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</si>
  <si>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</si>
  <si>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</si>
  <si>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</si>
  <si>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</si>
  <si>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</si>
  <si>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</si>
  <si>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</si>
  <si>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</si>
  <si>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</si>
  <si>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</si>
  <si>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</si>
  <si>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</si>
  <si>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</si>
  <si>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</si>
  <si>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</si>
  <si>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</si>
  <si>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</si>
  <si>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</si>
  <si>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</si>
  <si>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</si>
  <si>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</si>
  <si>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</si>
  <si>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</si>
  <si>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</si>
  <si>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</si>
  <si>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</si>
  <si>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</si>
  <si>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</si>
  <si>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</si>
  <si>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</si>
  <si>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</si>
  <si>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</si>
  <si>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</si>
  <si>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</si>
  <si>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</si>
  <si>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</si>
  <si>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</si>
  <si>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</si>
  <si>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</si>
  <si>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</si>
  <si>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</si>
  <si>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</si>
  <si>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</si>
  <si>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</si>
  <si>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</si>
  <si>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</si>
  <si>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</si>
  <si>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</si>
  <si>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</si>
  <si>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</si>
  <si>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</si>
  <si>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</si>
  <si>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</si>
  <si>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</si>
  <si>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</si>
  <si>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</si>
  <si>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</si>
  <si>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</si>
  <si>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</si>
  <si>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</si>
  <si>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</si>
  <si>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</si>
  <si>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</si>
  <si>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</si>
  <si>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</si>
  <si>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</si>
  <si>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</si>
  <si>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</si>
  <si>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</si>
  <si>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</si>
  <si>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</si>
  <si>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</si>
  <si>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</si>
  <si>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</si>
  <si>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</si>
  <si>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</si>
  <si>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</si>
  <si>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</si>
  <si>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</si>
  <si>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</si>
  <si>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</si>
  <si>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</si>
  <si>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</si>
  <si>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</si>
  <si>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</si>
  <si>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</si>
  <si>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</si>
  <si>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</si>
  <si>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</si>
  <si>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</si>
  <si>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</si>
  <si>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</si>
  <si>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</si>
  <si>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</si>
  <si>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</si>
  <si>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</si>
  <si>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</si>
  <si>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</si>
  <si>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</si>
  <si>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</si>
  <si>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</si>
  <si>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</si>
  <si>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</si>
  <si>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</si>
  <si>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</si>
  <si>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</si>
  <si>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</si>
  <si>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</si>
  <si>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</si>
  <si>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</si>
  <si>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</si>
  <si>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</si>
  <si>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</si>
  <si>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</si>
  <si>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</si>
  <si>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</si>
  <si>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</si>
  <si>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</si>
  <si>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</si>
  <si>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</si>
  <si>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</si>
  <si>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</si>
  <si>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</si>
  <si>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</si>
  <si>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</si>
  <si>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</si>
  <si>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</si>
  <si>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</si>
  <si>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</si>
  <si>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</si>
  <si>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</si>
  <si>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</si>
  <si>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</si>
  <si>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</si>
  <si>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</si>
  <si>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</si>
  <si>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</si>
  <si>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</si>
  <si>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</si>
  <si>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</si>
  <si>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</si>
  <si>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</si>
  <si>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</si>
  <si>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</si>
  <si>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</si>
  <si>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</si>
  <si>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</si>
  <si>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</si>
  <si>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</si>
  <si>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</si>
  <si>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</si>
  <si>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</si>
  <si>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</si>
  <si>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</si>
  <si>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</si>
  <si>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</si>
  <si>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</si>
  <si>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</si>
  <si>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</si>
  <si>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</si>
  <si>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</si>
  <si>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</si>
  <si>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</si>
  <si>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</si>
  <si>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</si>
  <si>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</si>
  <si>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</si>
  <si>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</si>
  <si>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</si>
  <si>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</si>
  <si>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</si>
  <si>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</si>
  <si>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</si>
  <si>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</si>
  <si>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</si>
  <si>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</si>
  <si>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</si>
  <si>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</si>
  <si>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</si>
  <si>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</si>
  <si>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</si>
  <si>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</si>
  <si>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</si>
  <si>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</si>
  <si>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</si>
  <si>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</si>
  <si>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</si>
  <si>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</si>
  <si>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</si>
  <si>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</si>
  <si>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</si>
  <si>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</si>
  <si>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</si>
  <si>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</si>
  <si>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</si>
  <si>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</si>
  <si>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</si>
  <si>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</si>
  <si>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</si>
  <si>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</si>
  <si>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</si>
  <si>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</si>
  <si>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</si>
  <si>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</si>
  <si>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</si>
  <si>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</si>
  <si>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</si>
  <si>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</si>
  <si>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</si>
  <si>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</si>
  <si>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</si>
  <si>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</si>
  <si>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</si>
  <si>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</si>
  <si>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</si>
  <si>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</si>
  <si>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</si>
  <si>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</si>
  <si>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</si>
  <si>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</si>
  <si>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</si>
  <si>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</si>
  <si>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</si>
  <si>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</si>
  <si>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</si>
  <si>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</si>
  <si>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</si>
  <si>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</si>
  <si>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</si>
  <si>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</si>
  <si>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</si>
  <si>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</si>
  <si>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</si>
  <si>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</si>
  <si>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</si>
  <si>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</si>
  <si>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</si>
  <si>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</si>
  <si>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</si>
  <si>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</si>
  <si>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</si>
  <si>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</si>
  <si>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</si>
  <si>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</si>
  <si>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</si>
  <si>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</si>
  <si>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</si>
  <si>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</si>
  <si>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</si>
  <si>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</si>
  <si>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</si>
  <si>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</si>
  <si>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</si>
  <si>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</si>
  <si>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</si>
  <si>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</si>
  <si>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</si>
  <si>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</si>
  <si>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</si>
  <si>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</si>
  <si>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</si>
  <si>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</si>
  <si>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</si>
  <si>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</si>
  <si>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</si>
  <si>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</si>
  <si>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</si>
  <si>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</si>
  <si>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</si>
  <si>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</si>
  <si>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</si>
  <si>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</si>
  <si>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</si>
  <si>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</si>
  <si>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</si>
  <si>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</si>
  <si>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</si>
  <si>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</si>
  <si>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</si>
  <si>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</si>
  <si>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</si>
  <si>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</si>
  <si>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</si>
  <si>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</si>
  <si>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</si>
  <si>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</si>
  <si>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</si>
  <si>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</si>
  <si>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</si>
  <si>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</si>
  <si>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</si>
  <si>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</si>
  <si>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</si>
  <si>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</si>
  <si>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</si>
  <si>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</si>
  <si>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</si>
  <si>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</si>
  <si>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</si>
  <si>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</si>
  <si>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</si>
  <si>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</si>
  <si>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</si>
  <si>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</si>
  <si>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</si>
  <si>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</si>
  <si>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</si>
  <si>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</si>
  <si>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</si>
  <si>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</si>
  <si>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</si>
  <si>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</si>
  <si>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</si>
  <si>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</si>
  <si>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</si>
  <si>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</si>
  <si>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</si>
  <si>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</si>
  <si>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</si>
  <si>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</si>
  <si>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</si>
  <si>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</si>
  <si>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</si>
  <si>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</si>
  <si>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</si>
  <si>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</si>
  <si>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</si>
  <si>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</si>
  <si>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</si>
  <si>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</si>
  <si>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</si>
  <si>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</si>
  <si>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</si>
  <si>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</si>
  <si>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</si>
  <si>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</si>
  <si>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</si>
  <si>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</si>
  <si>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</si>
  <si>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</si>
  <si>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</si>
  <si>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</si>
  <si>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</si>
  <si>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</si>
  <si>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</si>
  <si>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</si>
  <si>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</si>
  <si>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</si>
  <si>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</si>
  <si>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</si>
  <si>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</si>
  <si>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</si>
  <si>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</si>
  <si>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</si>
  <si>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</si>
  <si>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</si>
  <si>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</si>
  <si>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</si>
  <si>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</si>
  <si>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</si>
  <si>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</si>
  <si>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</si>
  <si>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</si>
  <si>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</si>
  <si>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</si>
  <si>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</si>
  <si>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</si>
  <si>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</si>
  <si>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</si>
  <si>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</si>
  <si>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</si>
  <si>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</si>
  <si>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</si>
  <si>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</si>
  <si>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</si>
  <si>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</si>
  <si>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</si>
  <si>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</si>
  <si>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</si>
  <si>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</si>
  <si>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</si>
  <si>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</si>
  <si>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</si>
  <si>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</si>
  <si>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</si>
  <si>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</si>
  <si>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</si>
  <si>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</si>
  <si>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</si>
  <si>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</si>
  <si>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</si>
  <si>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</si>
  <si>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</si>
  <si>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</si>
  <si>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</si>
  <si>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</si>
  <si>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</si>
  <si>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</si>
  <si>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</si>
  <si>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</si>
  <si>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</si>
  <si>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</si>
  <si>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</si>
  <si>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</si>
  <si>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</si>
  <si>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</si>
  <si>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</si>
  <si>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</si>
  <si>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</si>
  <si>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</si>
  <si>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</si>
  <si>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</si>
  <si>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</si>
  <si>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</si>
  <si>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</si>
  <si>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</si>
  <si>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</si>
  <si>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</si>
  <si>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</si>
  <si>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</si>
  <si>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</si>
  <si>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</si>
  <si>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</si>
  <si>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</si>
  <si>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</si>
  <si>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</si>
  <si>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</si>
  <si>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</si>
  <si>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</si>
  <si>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</si>
  <si>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</si>
  <si>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</si>
  <si>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</si>
  <si>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</si>
  <si>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</si>
  <si>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</si>
  <si>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</si>
  <si>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</si>
  <si>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</si>
  <si>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</si>
  <si>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</si>
  <si>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</si>
  <si>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</si>
  <si>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</si>
  <si>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</si>
  <si>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</si>
  <si>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</si>
  <si>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</si>
  <si>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</si>
  <si>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</si>
  <si>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</si>
  <si>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</si>
  <si>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</si>
  <si>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</si>
  <si>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</si>
  <si>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</si>
  <si>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</si>
  <si>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</si>
  <si>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</si>
  <si>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</si>
  <si>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</si>
  <si>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</si>
  <si>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</si>
  <si>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</si>
  <si>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</si>
  <si>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</si>
  <si>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</si>
  <si>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</si>
  <si>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</si>
  <si>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</si>
  <si>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</si>
  <si>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</si>
  <si>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</si>
  <si>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</si>
  <si>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</si>
  <si>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</si>
  <si>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</si>
  <si>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</si>
  <si>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</si>
  <si>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</si>
  <si>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</si>
  <si>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</si>
  <si>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</si>
  <si>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</si>
  <si>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</si>
  <si>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</si>
  <si>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</si>
  <si>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</si>
  <si>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</si>
  <si>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</si>
  <si>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</si>
  <si>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</si>
  <si>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</si>
  <si>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</si>
  <si>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</si>
  <si>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</si>
  <si>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</si>
  <si>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</si>
  <si>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</si>
  <si>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</si>
  <si>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</si>
  <si>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</si>
  <si>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</si>
  <si>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</si>
  <si>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</si>
  <si>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</si>
  <si>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</si>
  <si>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</si>
  <si>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</si>
  <si>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</si>
  <si>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</si>
  <si>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</si>
  <si>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</si>
  <si>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</si>
  <si>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</si>
  <si>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</si>
  <si>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</si>
  <si>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</si>
  <si>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</si>
  <si>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</si>
  <si>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</si>
  <si>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</si>
  <si>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</si>
  <si>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</si>
  <si>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</si>
  <si>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</si>
  <si>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</si>
  <si>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</si>
  <si>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</si>
  <si>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</si>
  <si>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</si>
  <si>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</si>
  <si>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</si>
  <si>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</si>
  <si>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</si>
  <si>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</si>
  <si>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</si>
  <si>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</si>
  <si>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</si>
  <si>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</si>
  <si>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</si>
  <si>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</si>
  <si>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</si>
  <si>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</si>
  <si>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</si>
  <si>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</si>
  <si>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</si>
  <si>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</si>
  <si>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</si>
  <si>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</si>
  <si>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</si>
  <si>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</si>
  <si>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</si>
  <si>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</si>
  <si>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</si>
  <si>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</si>
  <si>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</si>
  <si>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</si>
  <si>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</si>
  <si>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</si>
  <si>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</si>
  <si>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</si>
  <si>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</si>
  <si>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</si>
  <si>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</si>
  <si>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</si>
  <si>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</si>
  <si>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</si>
  <si>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</si>
  <si>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</si>
  <si>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</si>
  <si>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</si>
  <si>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</si>
  <si>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</si>
  <si>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</si>
  <si>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</si>
  <si>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</si>
  <si>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</si>
  <si>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</si>
  <si>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</si>
  <si>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</si>
  <si>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</si>
  <si>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</si>
  <si>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</si>
  <si>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</si>
  <si>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</si>
  <si>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</si>
  <si>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</si>
  <si>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</si>
  <si>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</si>
  <si>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</si>
  <si>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</si>
  <si>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</si>
  <si>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</si>
  <si>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</si>
  <si>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</si>
  <si>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</si>
  <si>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</si>
  <si>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</si>
  <si>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</si>
  <si>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</si>
  <si>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</si>
  <si>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</si>
  <si>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</si>
  <si>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</si>
  <si>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</si>
  <si>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</si>
  <si>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</si>
  <si>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</si>
  <si>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</si>
  <si>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</si>
  <si>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</si>
  <si>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</si>
  <si>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</si>
  <si>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</si>
  <si>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</si>
  <si>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</si>
  <si>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</si>
  <si>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</si>
  <si>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</si>
  <si>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</si>
  <si>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</si>
  <si>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</si>
  <si>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</si>
  <si>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</si>
  <si>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</si>
  <si>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</si>
  <si>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</si>
  <si>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</si>
  <si>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</si>
  <si>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</si>
  <si>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</si>
  <si>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</si>
  <si>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</si>
  <si>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</si>
  <si>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</si>
  <si>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</si>
  <si>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</si>
  <si>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</si>
  <si>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</si>
  <si>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</si>
  <si>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</si>
  <si>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</si>
  <si>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</si>
  <si>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</si>
  <si>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</si>
  <si>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</si>
  <si>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</si>
  <si>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</si>
  <si>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</si>
  <si>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</si>
  <si>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</si>
  <si>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</si>
  <si>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</si>
  <si>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</si>
  <si>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</si>
  <si>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</si>
  <si>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</si>
  <si>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</si>
  <si>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</si>
  <si>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</si>
  <si>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</si>
  <si>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</si>
  <si>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</si>
  <si>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</si>
  <si>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</si>
  <si>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</si>
  <si>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</si>
  <si>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</si>
  <si>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</si>
  <si>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</si>
  <si>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</si>
  <si>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</si>
  <si>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</si>
  <si>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</si>
  <si>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</si>
  <si>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</si>
  <si>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</si>
  <si>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</si>
  <si>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</si>
  <si>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</si>
  <si>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</si>
  <si>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</si>
  <si>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</si>
  <si>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</si>
  <si>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</si>
  <si>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</si>
  <si>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</si>
  <si>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</si>
  <si>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</si>
  <si>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</si>
  <si>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</si>
  <si>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</si>
  <si>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</si>
  <si>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</si>
  <si>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</si>
  <si>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</si>
  <si>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</si>
  <si>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</si>
  <si>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</si>
  <si>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</si>
  <si>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</si>
  <si>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</si>
  <si>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</si>
  <si>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</si>
  <si>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</si>
  <si>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</si>
  <si>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</si>
  <si>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</si>
  <si>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</si>
  <si>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</si>
  <si>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</si>
  <si>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</si>
  <si>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</si>
  <si>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</si>
  <si>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</si>
  <si>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</si>
  <si>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</si>
  <si>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</si>
  <si>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</si>
  <si>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</si>
  <si>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</si>
  <si>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</si>
  <si>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</si>
  <si>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</si>
  <si>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</si>
  <si>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</si>
  <si>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</si>
  <si>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</si>
  <si>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</si>
  <si>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</si>
  <si>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</si>
  <si>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</si>
  <si>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</si>
  <si>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</si>
  <si>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</si>
  <si>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</si>
  <si>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</si>
  <si>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</si>
  <si>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</si>
  <si>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</si>
  <si>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</si>
  <si>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</si>
  <si>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</si>
  <si>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</si>
  <si>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</si>
  <si>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</si>
  <si>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</si>
  <si>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</si>
  <si>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</si>
  <si>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</si>
  <si>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</si>
  <si>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</si>
  <si>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</si>
  <si>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</si>
  <si>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</si>
  <si>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</si>
  <si>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</si>
  <si>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</si>
  <si>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</si>
  <si>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</si>
  <si>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</si>
  <si>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</si>
  <si>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</si>
  <si>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</si>
  <si>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</si>
  <si>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</si>
  <si>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</si>
  <si>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</si>
  <si>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</si>
  <si>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</si>
  <si>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</si>
  <si>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</si>
  <si>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</si>
  <si>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</si>
  <si>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</si>
  <si>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</si>
  <si>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</si>
  <si>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</si>
  <si>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</si>
  <si>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</si>
  <si>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</si>
  <si>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</si>
  <si>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</si>
  <si>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</si>
  <si>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</si>
  <si>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</si>
  <si>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</si>
  <si>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</si>
  <si>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</si>
  <si>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</si>
  <si>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</si>
  <si>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</si>
  <si>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</si>
  <si>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</si>
  <si>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</si>
  <si>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</si>
  <si>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</si>
  <si>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</si>
  <si>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</si>
  <si>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</si>
  <si>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</si>
  <si>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</si>
  <si>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</si>
  <si>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</si>
  <si>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</si>
  <si>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</si>
  <si>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</si>
  <si>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</si>
  <si>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</si>
  <si>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</si>
  <si>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</si>
  <si>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</si>
  <si>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</si>
  <si>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</si>
  <si>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</si>
  <si>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</si>
  <si>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</si>
  <si>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</si>
  <si>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</si>
  <si>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</si>
  <si>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</si>
  <si>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</si>
  <si>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</si>
  <si>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</si>
  <si>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</si>
  <si>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</si>
  <si>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</si>
  <si>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</si>
  <si>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</si>
  <si>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</si>
  <si>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</si>
  <si>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</si>
  <si>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</si>
  <si>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</si>
  <si>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</si>
  <si>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</si>
  <si>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</si>
  <si>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</si>
  <si>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</si>
  <si>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</si>
  <si>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</si>
  <si>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</si>
  <si>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</si>
  <si>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</si>
  <si>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</si>
  <si>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</si>
  <si>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</si>
  <si>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</si>
  <si>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</si>
  <si>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</si>
  <si>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</si>
  <si>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</si>
  <si>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</si>
  <si>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</si>
  <si>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</si>
  <si>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</si>
  <si>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</si>
  <si>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</si>
  <si>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</si>
  <si>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</si>
  <si>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</si>
  <si>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</si>
  <si>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</si>
  <si>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</si>
  <si>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</si>
  <si>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</si>
  <si>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</si>
  <si>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</si>
  <si>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</si>
  <si>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</si>
  <si>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</si>
  <si>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</si>
  <si>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</si>
  <si>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</si>
  <si>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</si>
  <si>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</si>
  <si>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</si>
  <si>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</si>
  <si>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</si>
  <si>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</si>
  <si>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</si>
  <si>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</si>
  <si>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</si>
  <si>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</si>
  <si>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</si>
  <si>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</si>
  <si>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</si>
  <si>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</si>
  <si>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</si>
  <si>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</si>
  <si>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</si>
  <si>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</si>
  <si>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</si>
  <si>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</si>
  <si>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</si>
  <si>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</si>
  <si>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</si>
  <si>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</si>
  <si>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</si>
  <si>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</si>
  <si>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</si>
  <si>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</si>
  <si>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</si>
  <si>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</si>
  <si>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</si>
  <si>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</si>
  <si>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</si>
  <si>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</si>
  <si>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</si>
  <si>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</si>
  <si>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</si>
  <si>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</si>
  <si>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</si>
  <si>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</si>
  <si>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</si>
  <si>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</si>
  <si>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</si>
  <si>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</si>
  <si>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</si>
  <si>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</si>
  <si>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</si>
  <si>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</si>
  <si>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</si>
  <si>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</si>
  <si>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</si>
  <si>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</si>
  <si>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</si>
  <si>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</si>
  <si>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</si>
  <si>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</si>
  <si>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</si>
  <si>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</si>
  <si>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</si>
  <si>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</si>
  <si>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</si>
  <si>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</si>
  <si>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</si>
  <si>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</si>
  <si>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</si>
  <si>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</si>
  <si>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</si>
  <si>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</si>
  <si>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</si>
  <si>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</si>
  <si>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</si>
  <si>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</si>
  <si>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</si>
  <si>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</si>
  <si>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</si>
  <si>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</si>
  <si>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</si>
  <si>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</si>
  <si>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</si>
  <si>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</si>
  <si>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</si>
  <si>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</si>
  <si>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</si>
  <si>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</si>
  <si>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</si>
  <si>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</si>
  <si>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</si>
  <si>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</si>
  <si>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</si>
  <si>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</si>
  <si>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</si>
  <si>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</si>
  <si>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</si>
  <si>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</si>
  <si>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</si>
  <si>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</si>
  <si>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</si>
  <si>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</si>
  <si>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</si>
  <si>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</si>
  <si>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</si>
  <si>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</si>
  <si>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</si>
  <si>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</si>
  <si>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</si>
  <si>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</si>
  <si>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</si>
  <si>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</si>
  <si>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</si>
  <si>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</si>
  <si>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</si>
  <si>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</si>
  <si>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</si>
  <si>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</si>
  <si>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</si>
  <si>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</si>
  <si>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</si>
  <si>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</si>
  <si>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</si>
  <si>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</si>
  <si>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</si>
  <si>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</si>
  <si>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</si>
  <si>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</si>
  <si>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</si>
  <si>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</si>
  <si>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</si>
  <si>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</si>
  <si>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</si>
  <si>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</si>
  <si>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</si>
  <si>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</si>
  <si>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</si>
  <si>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</si>
  <si>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</si>
  <si>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</si>
  <si>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</si>
  <si>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</si>
  <si>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</si>
  <si>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</si>
  <si>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</si>
  <si>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</si>
  <si>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</si>
  <si>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</si>
  <si>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</si>
  <si>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</si>
  <si>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</si>
  <si>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</si>
  <si>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</si>
  <si>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</si>
  <si>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</si>
  <si>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</si>
  <si>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</si>
  <si>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</si>
  <si>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</si>
  <si>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</si>
  <si>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</si>
  <si>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</si>
  <si>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</si>
  <si>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</si>
  <si>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</si>
  <si>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</si>
  <si>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</si>
  <si>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</si>
  <si>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</si>
  <si>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</si>
  <si>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</si>
  <si>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</si>
  <si>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</si>
  <si>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</si>
  <si>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</si>
  <si>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</si>
  <si>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</si>
  <si>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</si>
  <si>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</si>
  <si>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</si>
  <si>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</si>
  <si>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</si>
  <si>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</si>
  <si>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</si>
  <si>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</si>
  <si>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</si>
  <si>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</si>
  <si>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</si>
  <si>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</si>
  <si>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</si>
  <si>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</si>
  <si>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</si>
  <si>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</si>
  <si>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</si>
  <si>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</si>
  <si>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</si>
  <si>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</si>
  <si>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</si>
  <si>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</si>
  <si>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</si>
  <si>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</si>
  <si>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</si>
  <si>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</si>
  <si>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</si>
  <si>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</si>
  <si>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</si>
  <si>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</si>
  <si>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</si>
  <si>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</si>
  <si>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</si>
  <si>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</si>
  <si>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</si>
  <si>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</si>
  <si>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</si>
  <si>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</si>
  <si>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</si>
  <si>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</si>
  <si>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</si>
  <si>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</si>
  <si>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</si>
  <si>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</si>
  <si>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</si>
  <si>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</si>
  <si>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</si>
  <si>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</si>
  <si>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</si>
  <si>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</si>
  <si>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</si>
  <si>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</si>
  <si>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</si>
  <si>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</si>
  <si>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</si>
  <si>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</si>
  <si>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</si>
  <si>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</si>
  <si>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</si>
  <si>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</si>
  <si>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</si>
  <si>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</si>
  <si>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</si>
  <si>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</si>
  <si>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</si>
  <si>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</si>
  <si>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</si>
  <si>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</si>
  <si>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</si>
  <si>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</si>
  <si>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</si>
  <si>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</si>
  <si>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</si>
  <si>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</si>
  <si>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</si>
  <si>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</si>
  <si>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</si>
  <si>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</si>
  <si>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</si>
  <si>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</si>
  <si>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</si>
  <si>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</si>
  <si>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</si>
  <si>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</si>
  <si>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</si>
  <si>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</si>
  <si>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</si>
  <si>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</si>
  <si>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</si>
  <si>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</si>
  <si>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</si>
  <si>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</si>
  <si>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</si>
  <si>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</si>
  <si>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</si>
  <si>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</si>
  <si>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</si>
  <si>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</si>
  <si>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</si>
  <si>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</si>
  <si>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</si>
  <si>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</si>
  <si>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</si>
  <si>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</si>
  <si>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</si>
  <si>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</si>
  <si>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</si>
  <si>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</si>
  <si>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</si>
  <si>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</si>
  <si>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</si>
  <si>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</si>
  <si>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</si>
  <si>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</si>
  <si>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</si>
  <si>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</si>
  <si>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</si>
  <si>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</si>
  <si>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</si>
  <si>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</si>
  <si>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</si>
  <si>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</si>
  <si>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</si>
  <si>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</si>
  <si>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</si>
  <si>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</si>
  <si>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</si>
  <si>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</si>
  <si>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</si>
  <si>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</si>
  <si>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</si>
  <si>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</si>
  <si>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</si>
  <si>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</si>
  <si>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</si>
  <si>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</si>
  <si>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</si>
  <si>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</si>
  <si>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</si>
  <si>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</si>
  <si>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</si>
  <si>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</si>
  <si>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</si>
  <si>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</si>
  <si>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</si>
  <si>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</si>
  <si>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</si>
  <si>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</si>
  <si>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</si>
  <si>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</si>
  <si>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</si>
  <si>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</si>
  <si>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</si>
  <si>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</si>
  <si>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</si>
  <si>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</si>
  <si>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</si>
  <si>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</si>
  <si>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</si>
  <si>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</si>
  <si>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</si>
  <si>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</si>
  <si>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</si>
  <si>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</si>
  <si>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</si>
  <si>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</si>
  <si>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</si>
  <si>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</si>
  <si>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</si>
  <si>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</si>
  <si>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</si>
  <si>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</si>
  <si>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</si>
  <si>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</si>
  <si>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</si>
  <si>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</si>
  <si>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</si>
  <si>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</si>
  <si>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</si>
  <si>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</si>
  <si>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</si>
  <si>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</si>
  <si>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</si>
  <si>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</si>
  <si>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</si>
  <si>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</si>
  <si>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</si>
  <si>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</si>
  <si>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</si>
  <si>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</si>
  <si>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</si>
  <si>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</si>
  <si>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</si>
  <si>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</si>
  <si>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</si>
  <si>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</si>
  <si>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</si>
  <si>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</si>
  <si>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</si>
  <si>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</si>
  <si>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</si>
  <si>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</si>
  <si>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</si>
  <si>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</si>
  <si>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</si>
  <si>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</si>
  <si>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</si>
  <si>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</si>
  <si>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</si>
  <si>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</si>
  <si>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</si>
  <si>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</si>
  <si>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</si>
  <si>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</si>
  <si>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</si>
  <si>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</si>
  <si>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</si>
  <si>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</si>
  <si>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</si>
  <si>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</si>
  <si>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</si>
  <si>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</si>
  <si>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</si>
  <si>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</si>
  <si>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</si>
  <si>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</si>
  <si>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</si>
  <si>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</si>
  <si>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</si>
  <si>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</si>
  <si>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</si>
  <si>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</si>
  <si>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</si>
  <si>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</si>
  <si>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</si>
  <si>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</si>
  <si>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</si>
  <si>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</si>
  <si>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</si>
  <si>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</si>
  <si>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</si>
  <si>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</si>
  <si>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</si>
  <si>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</si>
  <si>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</si>
  <si>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</si>
  <si>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</si>
  <si>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</si>
  <si>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</si>
  <si>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</si>
  <si>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</si>
  <si>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</si>
  <si>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</si>
  <si>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</si>
  <si>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</si>
  <si>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</si>
  <si>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</si>
  <si>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</si>
  <si>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</si>
  <si>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</si>
  <si>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</si>
  <si>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</si>
  <si>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</si>
  <si>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</si>
  <si>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</si>
  <si>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</si>
  <si>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</si>
  <si>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</si>
  <si>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</si>
  <si>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</si>
  <si>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</si>
  <si>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</si>
  <si>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</si>
  <si>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</si>
  <si>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</si>
  <si>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</si>
  <si>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</si>
  <si>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</si>
  <si>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</si>
  <si>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</si>
  <si>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</si>
  <si>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</si>
  <si>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</si>
  <si>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</si>
  <si>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</si>
  <si>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</si>
  <si>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</si>
  <si>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</si>
  <si>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</si>
  <si>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</si>
  <si>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</si>
  <si>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</si>
  <si>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</si>
  <si>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</si>
  <si>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</si>
  <si>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</si>
  <si>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</si>
  <si>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</si>
  <si>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</si>
  <si>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</si>
  <si>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</si>
  <si>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</si>
  <si>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</si>
  <si>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</si>
  <si>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</si>
  <si>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</si>
  <si>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</si>
  <si>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</si>
  <si>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</si>
  <si>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</si>
  <si>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</si>
  <si>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</si>
  <si>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</si>
  <si>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</si>
  <si>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</si>
  <si>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</si>
  <si>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</si>
  <si>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</si>
  <si>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</si>
  <si>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</si>
  <si>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</si>
  <si>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</si>
  <si>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</si>
  <si>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</si>
  <si>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</si>
  <si>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</si>
  <si>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</si>
  <si>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</si>
  <si>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</si>
  <si>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</si>
  <si>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</si>
  <si>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</si>
  <si>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</si>
  <si>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</si>
  <si>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</si>
  <si>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</si>
  <si>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</si>
  <si>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</si>
  <si>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</si>
  <si>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</si>
  <si>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</si>
  <si>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</si>
  <si>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</si>
  <si>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</si>
  <si>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</si>
  <si>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</si>
  <si>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</si>
  <si>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</si>
  <si>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</si>
  <si>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</si>
  <si>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</si>
  <si>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</si>
  <si>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</si>
  <si>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</si>
  <si>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</si>
  <si>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</si>
  <si>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</si>
  <si>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</si>
  <si>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</si>
  <si>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</si>
  <si>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</si>
  <si>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</si>
  <si>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</si>
  <si>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</si>
  <si>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</si>
  <si>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</si>
  <si>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</si>
  <si>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</si>
  <si>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</si>
  <si>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</si>
  <si>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</si>
  <si>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</si>
  <si>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</si>
  <si>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</si>
  <si>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</si>
  <si>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</si>
  <si>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</si>
  <si>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</si>
  <si>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</si>
  <si>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</si>
  <si>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</si>
  <si>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</si>
  <si>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</si>
  <si>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</si>
  <si>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</si>
  <si>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</si>
  <si>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</si>
  <si>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</si>
  <si>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</si>
  <si>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</si>
  <si>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</si>
  <si>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</si>
  <si>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</si>
  <si>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</si>
  <si>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</si>
  <si>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</si>
  <si>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</si>
  <si>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</si>
  <si>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</si>
  <si>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</si>
  <si>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</si>
  <si>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</si>
  <si>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</si>
  <si>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</si>
  <si>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</si>
  <si>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</si>
  <si>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</si>
  <si>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</si>
  <si>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</si>
  <si>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</si>
  <si>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</si>
  <si>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</si>
  <si>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</si>
  <si>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</si>
  <si>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</si>
  <si>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</si>
  <si>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</si>
  <si>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</si>
  <si>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</si>
  <si>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</si>
  <si>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</si>
  <si>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</si>
  <si>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</si>
  <si>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</si>
  <si>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</si>
  <si>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</si>
  <si>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</si>
  <si>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</si>
  <si>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</si>
  <si>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</si>
  <si>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</si>
  <si>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</si>
  <si>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</si>
  <si>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</si>
  <si>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</si>
  <si>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</si>
  <si>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</si>
  <si>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</si>
  <si>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</si>
  <si>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</si>
  <si>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</si>
  <si>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</si>
  <si>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</si>
  <si>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</si>
  <si>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</si>
  <si>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</si>
  <si>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</si>
  <si>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</si>
  <si>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</si>
  <si>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</si>
  <si>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</si>
  <si>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</si>
  <si>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</si>
  <si>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</si>
  <si>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</si>
  <si>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</si>
  <si>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</si>
  <si>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</si>
  <si>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</si>
  <si>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</si>
  <si>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</si>
  <si>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</si>
  <si>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</si>
  <si>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</si>
  <si>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</si>
  <si>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</si>
  <si>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</si>
  <si>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</si>
  <si>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</si>
  <si>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</si>
  <si>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</si>
  <si>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</si>
  <si>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</si>
  <si>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</si>
  <si>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</si>
  <si>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</si>
  <si>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</si>
  <si>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</si>
  <si>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</si>
  <si>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</si>
  <si>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</si>
  <si>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</si>
  <si>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</si>
  <si>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</si>
  <si>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</si>
  <si>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</si>
  <si>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</si>
  <si>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</si>
  <si>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</si>
  <si>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</si>
  <si>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</si>
  <si>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</si>
  <si>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</si>
  <si>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</si>
  <si>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</si>
  <si>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</si>
  <si>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</si>
  <si>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</si>
  <si>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</si>
  <si>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</si>
  <si>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</si>
  <si>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</si>
  <si>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</si>
  <si>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</si>
  <si>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</si>
  <si>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</si>
  <si>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</si>
  <si>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</si>
  <si>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</si>
  <si>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</si>
  <si>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</si>
  <si>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</si>
  <si>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</si>
  <si>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</si>
  <si>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</si>
  <si>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</si>
  <si>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</si>
  <si>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</si>
  <si>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</si>
  <si>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</si>
  <si>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</si>
  <si>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</si>
  <si>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</si>
  <si>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</si>
  <si>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</si>
  <si>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</si>
  <si>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</si>
  <si>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</si>
  <si>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</si>
  <si>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</si>
  <si>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</si>
  <si>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</si>
  <si>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</si>
  <si>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</si>
  <si>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</si>
  <si>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</si>
  <si>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</si>
  <si>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</si>
  <si>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</si>
  <si>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</si>
  <si>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</si>
  <si>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</si>
  <si>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</si>
  <si>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</si>
  <si>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</si>
  <si>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</si>
  <si>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</si>
  <si>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</si>
  <si>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</si>
  <si>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</si>
  <si>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</si>
  <si>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</si>
  <si>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</si>
  <si>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</si>
  <si>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</si>
  <si>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</si>
  <si>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</si>
  <si>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</si>
  <si>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</si>
  <si>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</si>
  <si>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</si>
  <si>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</si>
  <si>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</si>
  <si>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</si>
  <si>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</si>
  <si>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</si>
  <si>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</si>
  <si>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</si>
  <si>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</si>
  <si>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</si>
  <si>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</si>
  <si>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</si>
  <si>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</si>
  <si>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</si>
  <si>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</si>
  <si>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</si>
  <si>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</si>
  <si>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</si>
  <si>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</si>
  <si>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</si>
  <si>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</si>
  <si>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</si>
  <si>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</si>
  <si>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</si>
  <si>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</si>
  <si>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</si>
  <si>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</si>
  <si>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</si>
  <si>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</si>
  <si>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</si>
  <si>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</si>
  <si>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</si>
  <si>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</si>
  <si>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</si>
  <si>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</si>
  <si>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</si>
  <si>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</si>
  <si>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</si>
  <si>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</si>
  <si>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</si>
  <si>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</si>
  <si>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</si>
  <si>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</si>
  <si>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</si>
  <si>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</si>
  <si>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</si>
  <si>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</si>
  <si>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</si>
  <si>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</si>
  <si>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</si>
  <si>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</si>
  <si>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</si>
  <si>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</si>
  <si>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</si>
  <si>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</si>
  <si>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</si>
  <si>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</si>
  <si>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</si>
  <si>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</si>
  <si>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</si>
  <si>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</si>
  <si>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</si>
  <si>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</si>
  <si>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</si>
  <si>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</si>
  <si>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</si>
  <si>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</si>
  <si>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</si>
  <si>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</si>
  <si>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</si>
  <si>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</si>
  <si>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</si>
  <si>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</si>
  <si>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</si>
  <si>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</si>
  <si>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</si>
  <si>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</si>
  <si>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</si>
  <si>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</si>
  <si>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</si>
  <si>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</si>
  <si>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</si>
  <si>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</si>
  <si>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</si>
  <si>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</si>
  <si>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</si>
  <si>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</si>
  <si>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</si>
  <si>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</si>
  <si>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</si>
  <si>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</si>
  <si>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</si>
  <si>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</si>
  <si>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</si>
  <si>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</si>
  <si>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</si>
  <si>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</si>
  <si>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</si>
  <si>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</si>
  <si>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</si>
  <si>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</si>
  <si>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</si>
  <si>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</si>
  <si>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</si>
  <si>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</si>
  <si>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</si>
  <si>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</si>
  <si>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</si>
  <si>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</si>
  <si>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</si>
  <si>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</si>
  <si>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</si>
  <si>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</si>
  <si>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</si>
  <si>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</si>
  <si>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</si>
  <si>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</si>
  <si>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</si>
  <si>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</si>
  <si>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</si>
  <si>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</si>
  <si>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</si>
  <si>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</si>
  <si>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</si>
  <si>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</si>
  <si>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</si>
  <si>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</si>
  <si>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</si>
  <si>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</si>
  <si>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</si>
  <si>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</si>
  <si>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</si>
  <si>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</si>
  <si>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</si>
  <si>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</si>
  <si>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</si>
  <si>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</si>
  <si>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</si>
  <si>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</si>
  <si>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</si>
  <si>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</si>
  <si>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</si>
  <si>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</si>
  <si>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</si>
  <si>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</si>
  <si>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</si>
  <si>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</si>
  <si>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</si>
  <si>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</si>
  <si>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</si>
  <si>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</si>
  <si>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</si>
  <si>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</si>
  <si>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</si>
  <si>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</si>
  <si>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</si>
  <si>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</si>
  <si>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</si>
  <si>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</si>
  <si>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</si>
  <si>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</si>
  <si>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</si>
  <si>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</si>
  <si>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</si>
  <si>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</si>
  <si>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</si>
  <si>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</si>
  <si>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</si>
  <si>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</si>
  <si>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</si>
  <si>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</si>
  <si>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</si>
  <si>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</si>
  <si>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</si>
  <si>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</si>
  <si>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</si>
  <si>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</si>
  <si>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</si>
  <si>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</si>
  <si>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</si>
  <si>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</si>
  <si>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</si>
  <si>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</si>
  <si>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</si>
  <si>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</si>
  <si>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</si>
  <si>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</si>
  <si>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</si>
  <si>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</si>
  <si>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</si>
  <si>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</si>
  <si>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</si>
  <si>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</si>
  <si>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</si>
  <si>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</si>
  <si>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</si>
  <si>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</si>
  <si>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</si>
  <si>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</si>
  <si>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</si>
  <si>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</si>
  <si>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</si>
  <si>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</si>
  <si>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</si>
  <si>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</si>
  <si>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</si>
  <si>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</si>
  <si>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</si>
  <si>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</si>
  <si>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</si>
  <si>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</si>
  <si>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</si>
  <si>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</si>
  <si>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</si>
  <si>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</si>
  <si>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</si>
  <si>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</si>
  <si>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</si>
  <si>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</si>
  <si>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</si>
  <si>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</si>
  <si>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</si>
  <si>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</si>
  <si>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</si>
  <si>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</si>
  <si>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</si>
  <si>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</si>
  <si>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</si>
  <si>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</si>
  <si>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</si>
  <si>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</si>
  <si>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</si>
  <si>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</si>
  <si>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</si>
  <si>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</si>
  <si>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</si>
  <si>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</si>
  <si>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</si>
  <si>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</si>
  <si>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</si>
  <si>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</si>
  <si>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</si>
  <si>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</si>
  <si>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</si>
  <si>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</si>
  <si>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</si>
  <si>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</si>
  <si>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</si>
  <si>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</si>
  <si>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</si>
  <si>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</si>
  <si>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</si>
  <si>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</si>
  <si>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</si>
  <si>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</si>
  <si>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</si>
  <si>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</si>
  <si>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</si>
  <si>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</si>
  <si>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</si>
  <si>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</si>
  <si>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</si>
  <si>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</si>
  <si>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</si>
  <si>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</si>
  <si>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</si>
  <si>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</si>
  <si>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</si>
  <si>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</si>
  <si>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</si>
  <si>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</si>
  <si>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</si>
  <si>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</si>
  <si>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</si>
  <si>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</si>
  <si>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</si>
  <si>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</si>
  <si>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</si>
  <si>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</si>
  <si>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</si>
  <si>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</si>
  <si>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</si>
  <si>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</si>
  <si>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</si>
  <si>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</si>
  <si>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</si>
  <si>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</si>
  <si>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</si>
  <si>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</si>
  <si>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</si>
  <si>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</si>
  <si>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</si>
  <si>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</si>
  <si>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</si>
  <si>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</si>
  <si>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</si>
  <si>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</si>
  <si>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</si>
  <si>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</si>
  <si>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</si>
  <si>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</si>
  <si>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</si>
  <si>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</si>
  <si>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</si>
  <si>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</si>
  <si>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</si>
  <si>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</si>
  <si>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</si>
  <si>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</si>
  <si>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</si>
  <si>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</si>
  <si>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</si>
  <si>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</si>
  <si>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</si>
  <si>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</si>
  <si>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</si>
  <si>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</si>
  <si>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</si>
  <si>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</si>
  <si>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</si>
  <si>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</si>
  <si>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</si>
  <si>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</si>
  <si>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</si>
  <si>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</si>
  <si>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</si>
  <si>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</si>
  <si>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</si>
  <si>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</si>
  <si>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</si>
  <si>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</si>
  <si>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</si>
  <si>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</si>
  <si>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</si>
  <si>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</si>
  <si>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</si>
  <si>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</si>
  <si>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</si>
  <si>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</si>
  <si>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</si>
  <si>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</si>
  <si>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</si>
  <si>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</si>
  <si>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</si>
  <si>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</si>
  <si>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</si>
  <si>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</si>
  <si>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</si>
  <si>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</si>
  <si>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</si>
  <si>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</si>
  <si>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</si>
  <si>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</si>
  <si>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</si>
  <si>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</si>
  <si>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</si>
  <si>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</si>
  <si>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</si>
  <si>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</si>
  <si>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</si>
  <si>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</si>
  <si>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</si>
  <si>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</si>
  <si>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</si>
  <si>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</si>
  <si>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</si>
  <si>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</si>
  <si>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</si>
  <si>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</si>
  <si>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</si>
  <si>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</si>
  <si>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</si>
  <si>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</si>
  <si>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</si>
  <si>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</si>
  <si>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</si>
  <si>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</si>
  <si>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</si>
  <si>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</si>
  <si>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</si>
  <si>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</si>
  <si>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</si>
  <si>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</si>
  <si>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</si>
  <si>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</si>
  <si>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</si>
  <si>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</si>
  <si>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</si>
  <si>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</si>
  <si>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</si>
  <si>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</si>
  <si>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</si>
  <si>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</si>
  <si>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</si>
  <si>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</si>
  <si>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</si>
  <si>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</si>
  <si>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</si>
  <si>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</si>
  <si>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</si>
  <si>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</si>
  <si>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</si>
  <si>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</si>
  <si>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</si>
  <si>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</si>
  <si>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</si>
  <si>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</si>
  <si>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</si>
  <si>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</si>
  <si>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</si>
  <si>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</si>
  <si>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</si>
  <si>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</si>
  <si>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</si>
  <si>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</si>
  <si>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</si>
  <si>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</si>
  <si>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</si>
  <si>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</si>
  <si>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</si>
  <si>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</si>
  <si>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</si>
  <si>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</si>
  <si>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</si>
  <si>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</si>
  <si>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</si>
  <si>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</si>
  <si>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</si>
  <si>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</si>
  <si>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</si>
  <si>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</si>
  <si>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</si>
  <si>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</si>
  <si>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</si>
  <si>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</si>
  <si>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</si>
  <si>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</si>
  <si>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</si>
  <si>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</si>
  <si>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</si>
  <si>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</si>
  <si>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</si>
  <si>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</si>
  <si>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</si>
  <si>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</si>
  <si>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</si>
  <si>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</si>
  <si>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</si>
  <si>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</si>
  <si>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</si>
  <si>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</si>
  <si>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</si>
  <si>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</si>
  <si>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</si>
  <si>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</si>
  <si>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</si>
  <si>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</si>
  <si>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</si>
  <si>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</si>
  <si>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</si>
  <si>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</si>
  <si>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</si>
  <si>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</si>
  <si>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</si>
  <si>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</si>
  <si>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</si>
  <si>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</si>
  <si>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</si>
  <si>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</si>
  <si>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</si>
  <si>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</si>
  <si>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</si>
  <si>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</si>
  <si>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</si>
  <si>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</si>
  <si>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</si>
  <si>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</si>
  <si>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</si>
  <si>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</si>
  <si>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</si>
  <si>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</si>
  <si>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</si>
  <si>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</si>
  <si>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</si>
  <si>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</si>
  <si>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</si>
  <si>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</si>
  <si>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</si>
  <si>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</si>
  <si>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</si>
  <si>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</si>
  <si>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</si>
  <si>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</si>
  <si>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</si>
  <si>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</si>
  <si>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</si>
  <si>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</si>
  <si>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</si>
  <si>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</si>
  <si>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</si>
  <si>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</si>
  <si>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</si>
  <si>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</si>
  <si>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</si>
  <si>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</si>
  <si>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</si>
  <si>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</si>
  <si>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</si>
  <si>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</si>
  <si>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</si>
  <si>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</si>
  <si>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</si>
  <si>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</si>
  <si>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</si>
  <si>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</si>
  <si>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</si>
  <si>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</si>
  <si>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</si>
  <si>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</si>
  <si>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</si>
  <si>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</si>
  <si>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</si>
  <si>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</si>
  <si>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</si>
  <si>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</si>
  <si>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</si>
  <si>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</si>
  <si>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</si>
  <si>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</si>
  <si>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</si>
  <si>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</si>
  <si>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</si>
  <si>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</si>
  <si>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</si>
  <si>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</si>
  <si>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</si>
  <si>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</si>
  <si>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</si>
  <si>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</si>
  <si>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</si>
  <si>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</si>
  <si>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</si>
  <si>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</si>
  <si>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</si>
  <si>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</si>
  <si>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</si>
  <si>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</si>
  <si>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</si>
  <si>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</si>
  <si>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</si>
  <si>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</si>
  <si>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</si>
  <si>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</si>
  <si>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</si>
  <si>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</si>
  <si>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</si>
  <si>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</si>
  <si>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</si>
  <si>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</si>
  <si>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</si>
  <si>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</si>
  <si>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</si>
  <si>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</si>
  <si>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</si>
  <si>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</si>
  <si>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</si>
  <si>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</si>
  <si>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</si>
  <si>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</si>
  <si>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</si>
  <si>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</si>
  <si>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</si>
  <si>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</si>
  <si>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</si>
  <si>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</si>
  <si>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</si>
  <si>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</si>
  <si>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</si>
  <si>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</si>
  <si>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</si>
  <si>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</si>
  <si>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</si>
  <si>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</si>
  <si>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</si>
  <si>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</si>
  <si>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</si>
  <si>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</si>
  <si>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</si>
  <si>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</si>
  <si>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</si>
  <si>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</si>
  <si>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</si>
  <si>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</si>
  <si>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</si>
  <si>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</si>
  <si>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</si>
  <si>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</si>
  <si>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</si>
  <si>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</si>
  <si>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</si>
  <si>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</si>
  <si>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</si>
  <si>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</si>
  <si>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</si>
  <si>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</si>
  <si>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</si>
  <si>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</si>
  <si>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</si>
  <si>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</si>
  <si>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</si>
  <si>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</si>
  <si>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</si>
  <si>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</si>
  <si>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</si>
  <si>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</si>
  <si>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</si>
  <si>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</si>
  <si>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</si>
  <si>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</si>
  <si>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</si>
  <si>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</si>
  <si>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</si>
  <si>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</si>
  <si>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</si>
  <si>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</si>
  <si>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</si>
  <si>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</si>
  <si>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</si>
  <si>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</si>
  <si>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</si>
  <si>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</si>
  <si>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</si>
  <si>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</si>
  <si>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</si>
  <si>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</si>
  <si>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</si>
  <si>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</si>
  <si>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</si>
  <si>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</si>
  <si>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</si>
  <si>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</si>
  <si>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</si>
  <si>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</si>
  <si>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</si>
  <si>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</si>
  <si>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</si>
  <si>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</si>
  <si>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</si>
  <si>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</si>
  <si>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</si>
  <si>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</si>
  <si>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</si>
  <si>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</si>
  <si>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</si>
  <si>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</si>
  <si>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</si>
  <si>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</si>
  <si>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</si>
  <si>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</si>
  <si>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</si>
  <si>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</si>
  <si>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</si>
  <si>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</si>
  <si>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</si>
  <si>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</si>
  <si>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</si>
  <si>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</si>
  <si>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</si>
  <si>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</si>
  <si>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</si>
  <si>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</si>
  <si>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</si>
  <si>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</si>
  <si>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</si>
  <si>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</si>
  <si>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</si>
  <si>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</si>
  <si>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</si>
  <si>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</si>
  <si>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</si>
  <si>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</si>
  <si>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</si>
  <si>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</si>
  <si>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</si>
  <si>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</si>
  <si>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</si>
  <si>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</si>
  <si>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</si>
  <si>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</si>
  <si>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</si>
  <si>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</si>
  <si>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</si>
  <si>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</si>
  <si>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</si>
  <si>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</si>
  <si>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</si>
  <si>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</si>
  <si>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</si>
  <si>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</si>
  <si>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</si>
  <si>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</si>
  <si>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</si>
  <si>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</si>
  <si>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</si>
  <si>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</si>
  <si>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</si>
  <si>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</si>
  <si>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</si>
  <si>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</si>
  <si>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</si>
  <si>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</si>
  <si>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</si>
  <si>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</si>
  <si>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</si>
  <si>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</si>
  <si>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</si>
  <si>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</si>
  <si>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</si>
  <si>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</si>
  <si>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</si>
  <si>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</si>
  <si>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</si>
  <si>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</si>
  <si>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</si>
  <si>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</si>
  <si>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</si>
  <si>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</si>
  <si>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</si>
  <si>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</si>
  <si>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</si>
  <si>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</si>
  <si>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</si>
  <si>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</si>
  <si>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</si>
  <si>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</si>
  <si>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</si>
  <si>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</si>
  <si>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</si>
  <si>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</si>
  <si>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</si>
  <si>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</si>
  <si>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</si>
  <si>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</si>
  <si>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</si>
  <si>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</si>
  <si>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</si>
  <si>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</si>
  <si>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</si>
  <si>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</si>
  <si>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</si>
  <si>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</si>
  <si>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</si>
  <si>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</si>
  <si>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</si>
  <si>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</si>
  <si>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</si>
  <si>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</si>
  <si>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</si>
  <si>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</si>
  <si>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</si>
  <si>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</si>
  <si>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</si>
  <si>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</si>
  <si>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</si>
  <si>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</si>
  <si>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</si>
  <si>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</si>
  <si>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</si>
  <si>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</si>
  <si>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</si>
  <si>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</si>
  <si>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</si>
  <si>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</si>
  <si>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</si>
  <si>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</si>
  <si>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</si>
  <si>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</si>
  <si>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</si>
  <si>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</si>
  <si>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</si>
  <si>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</si>
  <si>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</si>
  <si>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</si>
  <si>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</si>
  <si>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</si>
  <si>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</si>
  <si>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</si>
  <si>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</si>
  <si>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</si>
  <si>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</si>
  <si>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</si>
  <si>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</si>
  <si>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</si>
  <si>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</si>
  <si>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</si>
  <si>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</si>
  <si>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</si>
  <si>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</si>
  <si>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</si>
  <si>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</si>
  <si>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</si>
  <si>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</si>
  <si>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</si>
  <si>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</si>
  <si>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</si>
  <si>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</si>
  <si>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</si>
  <si>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</si>
  <si>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</si>
  <si>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</si>
  <si>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</si>
  <si>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</si>
  <si>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</si>
  <si>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</si>
  <si>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</si>
  <si>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</si>
  <si>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</si>
  <si>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</si>
  <si>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</si>
  <si>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</si>
  <si>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</si>
  <si>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</si>
  <si>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</si>
  <si>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</si>
  <si>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</si>
  <si>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</si>
  <si>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</si>
  <si>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</si>
  <si>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</si>
  <si>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</si>
  <si>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</si>
  <si>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</si>
  <si>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</si>
  <si>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</si>
  <si>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</si>
  <si>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</si>
  <si>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</si>
  <si>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</si>
  <si>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</si>
  <si>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</si>
  <si>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</si>
  <si>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</si>
  <si>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</si>
  <si>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</si>
  <si>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</si>
  <si>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</si>
  <si>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</si>
  <si>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</si>
  <si>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</si>
  <si>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</si>
  <si>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</si>
  <si>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</si>
  <si>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</si>
  <si>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</si>
  <si>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</si>
  <si>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</si>
  <si>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</si>
  <si>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</si>
  <si>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</si>
  <si>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</si>
  <si>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</si>
  <si>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</si>
  <si>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</si>
  <si>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</si>
  <si>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</si>
  <si>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</si>
  <si>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</si>
  <si>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</si>
  <si>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</si>
  <si>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</si>
  <si>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</si>
  <si>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</si>
  <si>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</si>
  <si>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</si>
  <si>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</si>
  <si>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</si>
  <si>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</si>
  <si>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</si>
  <si>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</si>
  <si>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</si>
  <si>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</si>
  <si>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</si>
  <si>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</si>
  <si>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</si>
  <si>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</si>
  <si>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</si>
  <si>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</si>
  <si>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</si>
  <si>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</si>
  <si>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</si>
  <si>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</si>
  <si>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</si>
  <si>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</si>
  <si>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</si>
  <si>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</si>
  <si>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</si>
  <si>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</si>
  <si>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</si>
  <si>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</si>
  <si>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</si>
  <si>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</si>
  <si>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</si>
  <si>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</si>
  <si>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</si>
  <si>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</si>
  <si>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</si>
  <si>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</si>
  <si>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</si>
  <si>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</si>
  <si>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</si>
  <si>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</si>
  <si>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</si>
  <si>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</si>
  <si>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</si>
  <si>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</si>
  <si>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</si>
  <si>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</si>
  <si>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</si>
  <si>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</si>
  <si>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</si>
  <si>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</si>
  <si>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</si>
  <si>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</si>
  <si>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</si>
  <si>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</si>
  <si>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</si>
  <si>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</si>
  <si>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</si>
  <si>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</si>
  <si>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</si>
  <si>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</si>
  <si>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</si>
  <si>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</si>
  <si>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</si>
  <si>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</si>
  <si>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</si>
  <si>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</si>
  <si>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</si>
  <si>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</si>
  <si>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</si>
  <si>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</si>
  <si>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</si>
  <si>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</si>
  <si>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</si>
  <si>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</si>
  <si>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</si>
  <si>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</si>
  <si>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</si>
  <si>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</si>
  <si>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</si>
  <si>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</si>
  <si>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</si>
  <si>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</si>
  <si>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</si>
  <si>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</si>
  <si>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</si>
  <si>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</si>
  <si>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</si>
  <si>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</si>
  <si>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</si>
  <si>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</si>
  <si>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</si>
  <si>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</si>
  <si>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</si>
  <si>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</si>
  <si>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</si>
  <si>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</si>
  <si>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</si>
  <si>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</si>
  <si>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</si>
  <si>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</si>
  <si>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</si>
  <si>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</si>
  <si>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</si>
  <si>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</si>
  <si>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</si>
  <si>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</si>
  <si>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</si>
  <si>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</si>
  <si>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</si>
  <si>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</si>
  <si>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</si>
  <si>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</si>
  <si>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</si>
  <si>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</si>
  <si>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</si>
  <si>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</si>
  <si>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</si>
  <si>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</si>
  <si>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</si>
  <si>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</si>
  <si>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</si>
  <si>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</si>
  <si>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</si>
  <si>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</si>
  <si>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</si>
  <si>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</si>
  <si>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</si>
  <si>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</si>
  <si>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</si>
  <si>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</si>
  <si>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</si>
  <si>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</si>
  <si>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</si>
  <si>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</si>
  <si>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</si>
  <si>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</si>
  <si>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</si>
  <si>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</si>
  <si>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</si>
  <si>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</si>
  <si>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</si>
  <si>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</si>
  <si>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</si>
  <si>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</si>
  <si>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</si>
  <si>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</si>
  <si>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</si>
  <si>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</si>
  <si>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</si>
  <si>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</si>
  <si>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</si>
  <si>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</si>
  <si>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</si>
  <si>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</si>
  <si>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</si>
  <si>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</si>
  <si>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</si>
  <si>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</si>
  <si>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</si>
  <si>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</si>
  <si>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</si>
  <si>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</si>
  <si>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</si>
  <si>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</si>
  <si>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</si>
  <si>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</si>
  <si>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</si>
  <si>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</si>
  <si>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</si>
  <si>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</si>
  <si>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</si>
  <si>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</si>
  <si>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</si>
  <si>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</si>
  <si>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</si>
  <si>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</si>
  <si>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</si>
  <si>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</si>
  <si>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</si>
  <si>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</si>
  <si>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</si>
  <si>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</si>
  <si>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</si>
  <si>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</si>
  <si>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</si>
  <si>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</si>
  <si>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</si>
  <si>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</si>
  <si>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</si>
  <si>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</si>
  <si>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</si>
  <si>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</si>
  <si>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</si>
  <si>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</si>
  <si>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</si>
  <si>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</si>
  <si>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</si>
  <si>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</si>
  <si>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</si>
  <si>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</si>
  <si>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</si>
  <si>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</si>
  <si>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</si>
  <si>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</si>
  <si>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</si>
  <si>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</si>
  <si>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</si>
  <si>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</si>
  <si>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</si>
  <si>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</si>
  <si>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</si>
  <si>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</si>
  <si>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</si>
  <si>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</si>
  <si>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</si>
  <si>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</si>
  <si>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</si>
  <si>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</si>
  <si>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</si>
  <si>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</si>
  <si>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</si>
  <si>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</si>
  <si>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</si>
  <si>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</si>
  <si>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</si>
  <si>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</si>
  <si>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</si>
  <si>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</si>
  <si>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</si>
  <si>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</si>
  <si>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</si>
  <si>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</si>
  <si>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</si>
  <si>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</si>
  <si>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</si>
  <si>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</si>
  <si>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</si>
  <si>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</si>
  <si>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</si>
  <si>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</si>
  <si>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</si>
  <si>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</si>
  <si>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</si>
  <si>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</si>
  <si>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</si>
  <si>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</si>
  <si>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</si>
  <si>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</si>
  <si>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</si>
  <si>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</si>
  <si>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</si>
  <si>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</si>
  <si>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</si>
  <si>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</si>
  <si>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</si>
  <si>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</si>
  <si>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</si>
  <si>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</si>
  <si>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</si>
  <si>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</si>
  <si>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</si>
  <si>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</si>
  <si>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</si>
  <si>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</si>
  <si>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</si>
  <si>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</si>
  <si>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</si>
  <si>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</si>
  <si>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</si>
  <si>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</si>
  <si>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</si>
  <si>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</si>
  <si>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</si>
  <si>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</si>
  <si>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</si>
  <si>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</si>
  <si>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</si>
  <si>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</si>
  <si>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</si>
  <si>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</si>
  <si>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</si>
  <si>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</si>
  <si>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</si>
  <si>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</si>
  <si>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</si>
  <si>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</si>
  <si>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</si>
  <si>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</si>
  <si>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</si>
  <si>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</si>
  <si>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</si>
  <si>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</si>
  <si>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</si>
  <si>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</si>
  <si>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</si>
  <si>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</si>
  <si>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</si>
  <si>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</si>
  <si>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</si>
  <si>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</si>
  <si>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</si>
  <si>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</si>
  <si>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</si>
  <si>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</si>
  <si>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</si>
  <si>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</si>
  <si>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</si>
  <si>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</si>
  <si>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</si>
  <si>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</si>
  <si>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</si>
  <si>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</si>
  <si>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</si>
  <si>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</si>
  <si>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</si>
  <si>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</si>
  <si>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</si>
  <si>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</si>
  <si>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</si>
  <si>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</si>
  <si>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</si>
  <si>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</si>
  <si>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</si>
  <si>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</si>
  <si>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</si>
  <si>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</si>
  <si>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</si>
  <si>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</si>
  <si>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</si>
  <si>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</si>
  <si>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</si>
  <si>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</si>
  <si>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</si>
  <si>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</si>
  <si>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</si>
  <si>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</si>
  <si>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</si>
  <si>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</si>
  <si>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</si>
  <si>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</si>
  <si>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</si>
  <si>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</si>
  <si>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</si>
  <si>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</si>
  <si>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</si>
  <si>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</si>
  <si>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</si>
  <si>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</si>
  <si>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</si>
  <si>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</si>
  <si>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</si>
  <si>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</si>
  <si>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</si>
  <si>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</si>
  <si>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</si>
  <si>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</si>
  <si>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</si>
  <si>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</si>
  <si>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</si>
  <si>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</si>
  <si>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</si>
  <si>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</si>
  <si>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</si>
  <si>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</si>
  <si>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</si>
  <si>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</si>
  <si>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</si>
  <si>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</si>
  <si>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</si>
  <si>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</si>
  <si>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</si>
  <si>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</si>
  <si>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</si>
  <si>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</si>
  <si>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</si>
  <si>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</si>
  <si>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</si>
  <si>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</si>
  <si>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</si>
  <si>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</si>
  <si>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</si>
  <si>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</si>
  <si>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</si>
  <si>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</si>
  <si>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</si>
  <si>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</si>
  <si>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</si>
  <si>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</si>
  <si>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</si>
  <si>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</si>
  <si>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</si>
  <si>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</si>
  <si>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</si>
  <si>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</si>
  <si>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</si>
  <si>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</si>
  <si>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</si>
  <si>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</si>
  <si>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</si>
  <si>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</si>
  <si>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</si>
  <si>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</si>
  <si>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</si>
  <si>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</si>
  <si>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</si>
  <si>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</si>
  <si>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</si>
  <si>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</si>
  <si>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</si>
  <si>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</si>
  <si>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</si>
  <si>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</si>
  <si>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</si>
  <si>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</si>
  <si>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</si>
  <si>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</si>
  <si>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</si>
  <si>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</si>
  <si>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</si>
  <si>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</si>
  <si>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</si>
  <si>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</si>
  <si>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</si>
  <si>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</si>
  <si>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</si>
  <si>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</si>
  <si>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</si>
  <si>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</si>
  <si>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</si>
  <si>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</si>
  <si>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</si>
  <si>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</si>
  <si>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</si>
  <si>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</si>
  <si>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</si>
  <si>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</si>
  <si>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</si>
  <si>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</si>
  <si>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</si>
  <si>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</si>
  <si>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</si>
  <si>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</si>
  <si>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</si>
  <si>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</si>
  <si>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</si>
  <si>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</si>
  <si>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</si>
  <si>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</si>
  <si>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</si>
  <si>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</si>
  <si>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</si>
  <si>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</si>
  <si>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</si>
  <si>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</si>
  <si>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</si>
  <si>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</si>
  <si>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</si>
  <si>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</si>
  <si>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</si>
  <si>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</si>
  <si>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</si>
  <si>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</si>
  <si>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</si>
  <si>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</si>
  <si>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</si>
  <si>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</si>
  <si>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</si>
  <si>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</si>
  <si>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</si>
  <si>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</si>
  <si>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</si>
  <si>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</si>
  <si>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</si>
  <si>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</si>
  <si>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</si>
  <si>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</si>
  <si>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</si>
  <si>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</si>
  <si>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</si>
  <si>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</si>
  <si>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</si>
  <si>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</si>
  <si>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</si>
  <si>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</si>
  <si>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</si>
  <si>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</si>
  <si>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</si>
  <si>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</si>
  <si>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</si>
  <si>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</si>
  <si>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</si>
  <si>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</si>
  <si>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</si>
  <si>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</si>
  <si>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</si>
  <si>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</si>
  <si>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</si>
  <si>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</si>
  <si>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</si>
  <si>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</si>
  <si>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</si>
  <si>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</si>
  <si>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</si>
  <si>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</si>
  <si>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</si>
  <si>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</si>
  <si>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</si>
  <si>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</si>
  <si>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</si>
  <si>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</si>
  <si>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</si>
  <si>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</si>
  <si>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</si>
  <si>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</si>
  <si>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</si>
  <si>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</si>
  <si>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</si>
  <si>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</si>
  <si>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</si>
  <si>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</si>
  <si>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</si>
  <si>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</si>
  <si>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</si>
  <si>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</si>
  <si>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</si>
  <si>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</si>
  <si>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</si>
  <si>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</si>
  <si>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</si>
  <si>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</si>
  <si>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</si>
  <si>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</si>
  <si>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</si>
  <si>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</si>
  <si>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</si>
  <si>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</si>
  <si>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</si>
  <si>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</si>
  <si>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</si>
  <si>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</si>
  <si>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</si>
  <si>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</si>
  <si>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</si>
  <si>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</si>
  <si>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</si>
  <si>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</si>
  <si>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</si>
  <si>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</si>
  <si>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</si>
  <si>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</si>
  <si>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</si>
  <si>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</si>
  <si>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</si>
  <si>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</si>
  <si>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</si>
  <si>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</si>
  <si>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</si>
  <si>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</si>
  <si>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</si>
  <si>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</si>
  <si>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</si>
  <si>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</si>
  <si>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</si>
  <si>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</si>
  <si>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</si>
  <si>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</si>
  <si>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</si>
  <si>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</si>
  <si>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</si>
  <si>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</si>
  <si>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</si>
  <si>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</si>
  <si>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</si>
  <si>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</si>
  <si>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</si>
  <si>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</si>
  <si>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</si>
  <si>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</si>
  <si>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</si>
  <si>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</si>
  <si>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</si>
  <si>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</si>
  <si>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</si>
  <si>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</si>
  <si>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</si>
  <si>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</si>
  <si>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</si>
  <si>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</si>
  <si>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</si>
  <si>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</si>
  <si>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</si>
  <si>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</si>
  <si>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</si>
  <si>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</si>
  <si>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</si>
  <si>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</si>
  <si>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</si>
  <si>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</si>
  <si>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</si>
  <si>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</si>
  <si>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</si>
  <si>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</si>
  <si>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</si>
  <si>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</si>
  <si>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</si>
  <si>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</si>
  <si>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</si>
  <si>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</si>
  <si>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</si>
  <si>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</si>
  <si>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</si>
  <si>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</si>
  <si>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</si>
  <si>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</si>
  <si>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</si>
  <si>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</si>
  <si>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</si>
  <si>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</si>
  <si>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</si>
  <si>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</si>
  <si>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</si>
  <si>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</si>
  <si>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</si>
  <si>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</si>
  <si>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</si>
  <si>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</si>
  <si>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</si>
  <si>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</si>
  <si>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</si>
  <si>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</si>
  <si>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</si>
  <si>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</si>
  <si>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</si>
  <si>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</si>
  <si>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</si>
  <si>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</si>
  <si>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</si>
  <si>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</si>
  <si>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</si>
  <si>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</si>
  <si>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</si>
  <si>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</si>
  <si>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</si>
  <si>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</si>
  <si>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</si>
  <si>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</si>
  <si>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</si>
  <si>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</si>
  <si>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</si>
  <si>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</si>
  <si>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</si>
  <si>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</si>
  <si>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</si>
  <si>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</si>
  <si>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</si>
  <si>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</si>
  <si>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</si>
  <si>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</si>
  <si>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</si>
  <si>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</si>
  <si>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</si>
  <si>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</si>
  <si>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</si>
  <si>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</si>
  <si>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</si>
  <si>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</si>
  <si>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</si>
  <si>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</si>
  <si>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</si>
  <si>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</si>
  <si>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</si>
  <si>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</si>
  <si>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</si>
  <si>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</si>
  <si>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</si>
  <si>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</si>
  <si>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</si>
  <si>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</si>
  <si>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</si>
  <si>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</si>
  <si>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</si>
  <si>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</si>
  <si>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</si>
  <si>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</si>
  <si>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</si>
  <si>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</si>
  <si>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</si>
  <si>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</si>
  <si>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</si>
  <si>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</si>
  <si>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</si>
  <si>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</si>
  <si>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</si>
  <si>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</si>
  <si>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</si>
  <si>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</si>
  <si>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</si>
  <si>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</si>
  <si>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</si>
  <si>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</si>
  <si>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</si>
  <si>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</si>
  <si>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</si>
  <si>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</si>
  <si>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</si>
  <si>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</si>
  <si>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</si>
  <si>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</si>
  <si>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</si>
  <si>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</si>
  <si>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</si>
  <si>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</si>
  <si>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</si>
  <si>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</si>
  <si>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</si>
  <si>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</si>
  <si>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</si>
  <si>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</si>
  <si>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</si>
  <si>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</si>
  <si>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</si>
  <si>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</si>
  <si>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</si>
  <si>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</si>
  <si>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</si>
  <si>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</si>
  <si>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</si>
  <si>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</si>
  <si>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</si>
  <si>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</si>
  <si>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</si>
  <si>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</si>
  <si>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</si>
  <si>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</si>
  <si>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</si>
  <si>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</si>
  <si>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</si>
  <si>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</si>
  <si>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</si>
  <si>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</si>
  <si>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</si>
  <si>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</si>
  <si>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</si>
  <si>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</si>
  <si>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</si>
  <si>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</si>
  <si>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</si>
  <si>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</si>
  <si>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</si>
  <si>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</si>
  <si>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</si>
  <si>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</si>
  <si>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</si>
  <si>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</si>
  <si>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</si>
  <si>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</si>
  <si>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</si>
  <si>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</si>
  <si>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</si>
  <si>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</si>
  <si>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</si>
  <si>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</si>
  <si>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</si>
  <si>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</si>
  <si>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</si>
  <si>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</si>
  <si>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</si>
  <si>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</si>
  <si>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</si>
  <si>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</si>
  <si>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</si>
  <si>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</si>
  <si>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</si>
  <si>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</si>
  <si>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</si>
  <si>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</si>
  <si>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</si>
  <si>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</si>
  <si>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</si>
  <si>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</si>
  <si>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</si>
  <si>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</si>
  <si>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</si>
  <si>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</si>
  <si>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</si>
  <si>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</si>
  <si>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</si>
  <si>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</si>
  <si>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</si>
  <si>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</si>
  <si>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</si>
  <si>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</si>
  <si>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</si>
  <si>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</si>
  <si>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</si>
  <si>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</si>
  <si>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</si>
  <si>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</si>
  <si>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</si>
  <si>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</si>
  <si>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</si>
  <si>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</si>
  <si>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</si>
  <si>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</si>
  <si>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</si>
  <si>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</si>
  <si>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</si>
  <si>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</si>
  <si>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</si>
  <si>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</si>
  <si>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</si>
  <si>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</si>
  <si>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</si>
  <si>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</si>
  <si>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</si>
  <si>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</si>
  <si>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</si>
  <si>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</si>
  <si>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</si>
  <si>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</si>
  <si>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</si>
  <si>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</si>
  <si>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</si>
  <si>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</si>
  <si>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</si>
  <si>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</si>
  <si>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</si>
  <si>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</si>
  <si>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</si>
  <si>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</si>
  <si>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</si>
  <si>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</si>
  <si>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</si>
  <si>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</si>
  <si>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</si>
  <si>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</si>
  <si>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</si>
  <si>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</si>
  <si>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</si>
  <si>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</si>
  <si>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</si>
  <si>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</si>
  <si>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</si>
  <si>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</si>
  <si>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</si>
  <si>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</si>
  <si>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</si>
  <si>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</si>
  <si>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</si>
  <si>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</si>
  <si>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</si>
  <si>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</si>
  <si>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</si>
  <si>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</si>
  <si>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</si>
  <si>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</si>
  <si>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</si>
  <si>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</si>
  <si>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</si>
  <si>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</si>
  <si>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</si>
  <si>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</si>
  <si>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</si>
  <si>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</si>
  <si>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</si>
  <si>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</si>
  <si>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</si>
  <si>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</si>
  <si>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</si>
  <si>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</si>
  <si>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</si>
  <si>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</si>
  <si>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</si>
  <si>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</si>
  <si>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</si>
  <si>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</si>
  <si>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</si>
  <si>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</si>
  <si>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</si>
  <si>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</si>
  <si>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</si>
  <si>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</si>
  <si>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</si>
  <si>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</si>
  <si>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</si>
  <si>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</si>
  <si>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</si>
  <si>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</si>
  <si>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</si>
  <si>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</si>
  <si>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</si>
  <si>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</si>
  <si>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</si>
  <si>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</si>
  <si>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</si>
  <si>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</si>
  <si>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</si>
  <si>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</si>
  <si>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</si>
  <si>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</si>
  <si>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</si>
  <si>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</si>
  <si>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</si>
  <si>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</si>
  <si>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</si>
  <si>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</si>
  <si>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</si>
  <si>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</si>
  <si>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</si>
  <si>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</si>
  <si>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</si>
  <si>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</si>
  <si>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</si>
  <si>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</si>
  <si>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</si>
  <si>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</si>
  <si>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</si>
  <si>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</si>
  <si>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</si>
  <si>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</si>
  <si>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</si>
  <si>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</si>
  <si>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</si>
  <si>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</si>
  <si>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</si>
  <si>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</si>
  <si>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</si>
  <si>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</si>
  <si>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</si>
  <si>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</si>
  <si>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</si>
  <si>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</si>
  <si>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</si>
  <si>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</si>
  <si>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</si>
  <si>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</si>
  <si>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</si>
  <si>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</si>
  <si>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</si>
  <si>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</si>
  <si>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</si>
  <si>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</si>
  <si>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</si>
  <si>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</si>
  <si>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</si>
  <si>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</si>
  <si>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</si>
  <si>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</si>
  <si>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</si>
  <si>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</si>
  <si>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</si>
  <si>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</si>
  <si>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</si>
  <si>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</si>
  <si>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</si>
  <si>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</si>
  <si>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</si>
  <si>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</si>
  <si>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</si>
  <si>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</si>
  <si>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</si>
  <si>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</si>
  <si>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</si>
  <si>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</si>
  <si>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</si>
  <si>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</si>
  <si>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</si>
  <si>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</si>
  <si>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</si>
  <si>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</si>
  <si>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</si>
  <si>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</si>
  <si>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</si>
  <si>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</si>
  <si>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</si>
  <si>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</si>
  <si>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</si>
  <si>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</si>
  <si>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</si>
  <si>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</si>
  <si>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</si>
  <si>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</si>
  <si>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</si>
  <si>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</si>
  <si>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</si>
  <si>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</si>
  <si>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</si>
  <si>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</si>
  <si>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</si>
  <si>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</si>
  <si>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</si>
  <si>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</si>
  <si>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</si>
  <si>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</si>
  <si>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</si>
  <si>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</si>
  <si>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</si>
  <si>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</si>
  <si>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</si>
  <si>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</si>
  <si>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</si>
  <si>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</si>
  <si>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</si>
  <si>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</si>
  <si>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</si>
  <si>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</si>
  <si>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</si>
  <si>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</si>
  <si>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</si>
  <si>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</si>
  <si>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</si>
  <si>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</si>
  <si>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</si>
  <si>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</si>
  <si>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</si>
  <si>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</si>
  <si>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</si>
  <si>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</si>
  <si>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</si>
  <si>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</si>
  <si>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</si>
  <si>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</si>
  <si>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</si>
  <si>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</si>
  <si>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</si>
  <si>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</si>
  <si>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</si>
  <si>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</si>
  <si>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</si>
  <si>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</si>
  <si>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</si>
  <si>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</si>
  <si>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</si>
  <si>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</si>
  <si>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</si>
  <si>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</si>
  <si>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</si>
  <si>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</si>
  <si>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</si>
  <si>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</si>
  <si>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</si>
  <si>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</si>
  <si>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</si>
  <si>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</si>
  <si>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</si>
  <si>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</si>
  <si>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</si>
  <si>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</si>
  <si>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</si>
  <si>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</si>
  <si>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</si>
  <si>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</si>
  <si>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</si>
  <si>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</si>
  <si>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</si>
  <si>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</si>
  <si>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</si>
  <si>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</si>
  <si>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</si>
  <si>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</si>
  <si>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</si>
  <si>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</si>
  <si>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</si>
  <si>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</si>
  <si>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</si>
  <si>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</si>
  <si>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</si>
  <si>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</si>
  <si>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</si>
  <si>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</si>
  <si>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</si>
  <si>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</si>
  <si>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</si>
  <si>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</si>
  <si>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</si>
  <si>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</si>
  <si>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</si>
  <si>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</si>
  <si>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</si>
  <si>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</si>
  <si>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</si>
  <si>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</si>
  <si>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</si>
  <si>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</si>
  <si>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</si>
  <si>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</si>
  <si>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</si>
  <si>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</si>
  <si>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</si>
  <si>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</si>
  <si>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</si>
  <si>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</si>
  <si>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</si>
  <si>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</si>
  <si>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</si>
  <si>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</si>
  <si>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</si>
  <si>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</si>
  <si>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</si>
  <si>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</si>
  <si>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</si>
  <si>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</si>
  <si>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</si>
  <si>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</si>
  <si>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</si>
  <si>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</si>
  <si>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</si>
  <si>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</si>
  <si>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</si>
  <si>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</si>
  <si>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</si>
  <si>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</si>
  <si>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</si>
  <si>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</si>
  <si>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</si>
  <si>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</si>
  <si>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</si>
  <si>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</si>
  <si>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</si>
  <si>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</si>
  <si>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</si>
  <si>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</si>
  <si>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</si>
  <si>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</si>
  <si>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</si>
  <si>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</si>
  <si>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</si>
  <si>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</si>
  <si>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</si>
  <si>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</si>
  <si>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</si>
  <si>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</si>
  <si>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</si>
  <si>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</si>
  <si>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</si>
  <si>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</si>
  <si>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</si>
  <si>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</si>
  <si>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</si>
  <si>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</si>
  <si>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</si>
  <si>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</si>
  <si>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</si>
  <si>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</si>
  <si>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</si>
  <si>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</si>
  <si>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</si>
  <si>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</si>
  <si>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</si>
  <si>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</si>
  <si>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</si>
  <si>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</si>
  <si>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</si>
  <si>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</si>
  <si>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</si>
  <si>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</si>
  <si>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</si>
  <si>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</si>
  <si>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</si>
  <si>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</si>
  <si>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</si>
  <si>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</si>
  <si>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</si>
  <si>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</si>
  <si>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</si>
  <si>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</si>
  <si>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</si>
  <si>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</si>
  <si>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</si>
  <si>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</si>
  <si>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</si>
  <si>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</si>
  <si>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</si>
  <si>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</si>
  <si>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</si>
  <si>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</si>
  <si>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</si>
  <si>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</si>
  <si>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</si>
  <si>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</si>
  <si>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</si>
  <si>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</si>
  <si>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</si>
  <si>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</si>
  <si>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</si>
  <si>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</si>
  <si>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</si>
  <si>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</si>
  <si>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</si>
  <si>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</si>
  <si>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</si>
  <si>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</si>
  <si>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</si>
  <si>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</si>
  <si>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</si>
  <si>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</si>
  <si>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</si>
  <si>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</si>
  <si>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</si>
  <si>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</si>
  <si>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</si>
  <si>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</si>
  <si>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</si>
  <si>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</si>
  <si>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</si>
  <si>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</si>
  <si>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</si>
  <si>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</si>
  <si>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</si>
  <si>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</si>
  <si>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</si>
  <si>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</si>
  <si>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</si>
  <si>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</si>
  <si>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</si>
  <si>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</si>
  <si>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</si>
  <si>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</si>
  <si>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</si>
  <si>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</si>
  <si>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</si>
  <si>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</si>
  <si>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</si>
  <si>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</si>
  <si>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</si>
  <si>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</si>
  <si>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</si>
  <si>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</si>
  <si>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</si>
  <si>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</si>
  <si>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</si>
  <si>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</si>
  <si>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</si>
  <si>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</si>
  <si>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</si>
  <si>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</si>
  <si>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</si>
  <si>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</si>
  <si>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</si>
  <si>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</si>
  <si>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</si>
  <si>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</si>
  <si>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</si>
  <si>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</si>
  <si>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</si>
  <si>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</si>
  <si>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</si>
  <si>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</si>
  <si>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</si>
  <si>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</si>
  <si>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</si>
  <si>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</si>
  <si>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</si>
  <si>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</si>
  <si>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</si>
  <si>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</si>
  <si>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</si>
  <si>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</si>
  <si>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</si>
  <si>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</si>
  <si>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</si>
  <si>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</si>
  <si>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</si>
  <si>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</si>
  <si>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</si>
  <si>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</si>
  <si>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</si>
  <si>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</si>
  <si>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</si>
  <si>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</si>
  <si>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</si>
  <si>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</si>
  <si>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</si>
  <si>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</si>
  <si>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</si>
  <si>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</si>
  <si>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</si>
  <si>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</si>
  <si>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</si>
  <si>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</si>
  <si>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</si>
  <si>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</si>
  <si>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</si>
  <si>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</si>
  <si>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</si>
  <si>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</si>
  <si>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</si>
  <si>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</si>
  <si>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</si>
  <si>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</si>
  <si>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</si>
  <si>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</si>
  <si>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</si>
  <si>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</si>
  <si>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</si>
  <si>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</si>
  <si>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</si>
  <si>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</si>
  <si>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</si>
  <si>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</si>
  <si>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</si>
  <si>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</si>
  <si>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</si>
  <si>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</si>
  <si>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</si>
  <si>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</si>
  <si>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</si>
  <si>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</si>
  <si>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</si>
  <si>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</si>
  <si>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</si>
  <si>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</si>
  <si>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</si>
  <si>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</si>
  <si>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</si>
  <si>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</si>
  <si>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</si>
  <si>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</si>
  <si>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</si>
  <si>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</si>
  <si>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</si>
  <si>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</si>
  <si>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</si>
  <si>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</si>
  <si>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</si>
  <si>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</si>
  <si>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</si>
  <si>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</si>
  <si>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</si>
  <si>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</si>
  <si>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</si>
  <si>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</si>
  <si>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</si>
  <si>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</si>
  <si>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</si>
  <si>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</si>
  <si>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</si>
  <si>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</si>
  <si>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</si>
  <si>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</si>
  <si>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</si>
  <si>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</si>
  <si>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</si>
  <si>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</si>
  <si>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</si>
  <si>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</si>
  <si>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</si>
  <si>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</si>
  <si>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</si>
  <si>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</si>
  <si>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</si>
  <si>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</si>
  <si>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</si>
  <si>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</si>
  <si>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</si>
  <si>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</si>
  <si>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</si>
  <si>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</si>
  <si>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</si>
  <si>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</si>
  <si>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</si>
  <si>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</si>
  <si>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</si>
  <si>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</si>
  <si>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</si>
  <si>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</si>
  <si>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</si>
  <si>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</si>
  <si>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</si>
  <si>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</si>
  <si>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</si>
  <si>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</si>
  <si>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</si>
  <si>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</si>
  <si>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</si>
  <si>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</si>
  <si>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</si>
  <si>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</si>
  <si>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</si>
  <si>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</si>
  <si>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</si>
  <si>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</si>
  <si>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</si>
  <si>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</si>
  <si>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</si>
  <si>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</si>
  <si>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</si>
  <si>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</si>
  <si>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</si>
  <si>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</si>
  <si>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</si>
  <si>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</si>
  <si>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</si>
  <si>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</si>
  <si>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</si>
  <si>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</si>
  <si>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</si>
  <si>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</si>
  <si>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</si>
  <si>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</si>
  <si>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</si>
  <si>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</si>
  <si>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</si>
  <si>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</si>
  <si>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</si>
  <si>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</si>
  <si>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</si>
  <si>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</si>
  <si>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</si>
  <si>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</si>
  <si>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</si>
  <si>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</si>
  <si>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</si>
  <si>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</si>
  <si>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</si>
  <si>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</si>
  <si>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</si>
  <si>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</si>
  <si>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</si>
  <si>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</si>
  <si>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</si>
  <si>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</si>
  <si>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</si>
  <si>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</si>
  <si>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</si>
  <si>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</si>
  <si>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</si>
  <si>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</si>
  <si>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</si>
  <si>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</si>
  <si>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</si>
  <si>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</si>
  <si>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</si>
  <si>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</si>
  <si>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</si>
  <si>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</si>
  <si>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</si>
  <si>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</si>
  <si>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</si>
  <si>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</si>
  <si>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</si>
  <si>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</si>
  <si>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</si>
  <si>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</si>
  <si>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</si>
  <si>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</si>
  <si>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</si>
  <si>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</si>
  <si>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</si>
  <si>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</si>
  <si>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</si>
  <si>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</si>
  <si>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</si>
  <si>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</si>
  <si>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</si>
  <si>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</si>
  <si>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</si>
  <si>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</si>
  <si>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</si>
  <si>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</si>
  <si>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</si>
  <si>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</si>
  <si>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</si>
  <si>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</si>
  <si>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</si>
  <si>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</si>
  <si>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</si>
  <si>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</si>
  <si>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</si>
  <si>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</si>
  <si>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</si>
  <si>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</si>
  <si>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</si>
  <si>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</si>
  <si>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</si>
  <si>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</si>
  <si>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</si>
  <si>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</si>
  <si>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</si>
  <si>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</si>
  <si>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</si>
  <si>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</si>
  <si>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</si>
  <si>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</si>
  <si>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</si>
  <si>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</si>
  <si>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</si>
  <si>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</si>
  <si>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</si>
  <si>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</si>
  <si>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</si>
  <si>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</si>
  <si>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</si>
  <si>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</si>
  <si>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</si>
  <si>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</si>
  <si>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</si>
  <si>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</si>
  <si>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</si>
  <si>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</si>
  <si>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</si>
  <si>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</si>
  <si>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</si>
  <si>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</si>
  <si>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</si>
  <si>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</si>
  <si>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</si>
  <si>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</si>
  <si>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</si>
  <si>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</si>
  <si>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</si>
  <si>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</si>
  <si>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</si>
  <si>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</si>
  <si>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</si>
  <si>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</si>
  <si>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</si>
  <si>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</si>
  <si>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</si>
  <si>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</si>
  <si>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</si>
  <si>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</si>
  <si>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</si>
  <si>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</si>
  <si>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</si>
  <si>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</si>
  <si>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</si>
  <si>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</si>
  <si>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</si>
  <si>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</si>
  <si>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</si>
  <si>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</si>
  <si>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</si>
  <si>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</si>
  <si>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</si>
  <si>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</si>
  <si>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</si>
  <si>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</si>
  <si>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</si>
  <si>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</si>
  <si>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</si>
  <si>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</si>
  <si>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</si>
  <si>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</si>
  <si>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</si>
  <si>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</si>
  <si>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</si>
  <si>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</si>
  <si>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</si>
  <si>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</si>
  <si>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</si>
  <si>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</si>
  <si>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</si>
  <si>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</si>
  <si>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</si>
  <si>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</si>
  <si>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</si>
  <si>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</si>
  <si>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</si>
  <si>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</si>
  <si>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</si>
  <si>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</si>
  <si>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</si>
  <si>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</si>
  <si>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</si>
  <si>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</si>
  <si>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</si>
  <si>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</si>
  <si>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</si>
  <si>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</si>
  <si>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</si>
  <si>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</si>
  <si>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</si>
  <si>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</si>
  <si>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</si>
  <si>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</si>
  <si>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</si>
  <si>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</si>
  <si>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</si>
  <si>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</si>
  <si>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</si>
  <si>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</si>
  <si>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</si>
  <si>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</si>
  <si>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</si>
  <si>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</si>
  <si>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</si>
  <si>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</si>
  <si>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</si>
  <si>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</si>
  <si>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</si>
  <si>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</si>
  <si>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</si>
  <si>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</si>
  <si>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</si>
  <si>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</si>
  <si>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</si>
  <si>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</si>
  <si>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</si>
  <si>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</si>
  <si>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</si>
  <si>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</si>
  <si>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</si>
  <si>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</si>
  <si>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</si>
  <si>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</si>
  <si>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</si>
  <si>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</si>
  <si>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</si>
  <si>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</si>
  <si>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</si>
  <si>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</si>
  <si>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</si>
  <si>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</si>
  <si>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</si>
  <si>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</si>
  <si>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</si>
  <si>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</si>
  <si>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</si>
  <si>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</si>
  <si>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</si>
  <si>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</si>
  <si>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</si>
  <si>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</si>
  <si>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</si>
  <si>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</si>
  <si>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</si>
  <si>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</si>
  <si>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</si>
  <si>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</si>
  <si>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</si>
  <si>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</si>
  <si>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</si>
  <si>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</si>
  <si>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</si>
  <si>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</si>
  <si>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</si>
  <si>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</si>
  <si>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</si>
  <si>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</si>
  <si>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</si>
  <si>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</si>
  <si>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</si>
  <si>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</si>
  <si>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</si>
  <si>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</si>
  <si>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</si>
  <si>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</si>
  <si>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</si>
  <si>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</si>
  <si>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</si>
  <si>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</si>
  <si>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</si>
  <si>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</si>
  <si>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</si>
  <si>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</si>
  <si>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</si>
  <si>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</si>
  <si>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</si>
  <si>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</si>
  <si>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</si>
  <si>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</si>
  <si>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</si>
  <si>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</si>
  <si>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</si>
  <si>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</si>
  <si>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</si>
  <si>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</si>
  <si>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</si>
  <si>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</si>
  <si>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</si>
  <si>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</si>
  <si>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</si>
  <si>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</si>
  <si>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</si>
  <si>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</si>
  <si>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</si>
  <si>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</si>
  <si>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</si>
  <si>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</si>
  <si>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</si>
  <si>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</si>
  <si>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</si>
  <si>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</si>
  <si>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</si>
  <si>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</si>
  <si>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</si>
  <si>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</si>
  <si>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</si>
  <si>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</si>
  <si>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</si>
  <si>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</si>
  <si>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</si>
  <si>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</si>
  <si>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</si>
  <si>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</si>
  <si>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</si>
  <si>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</si>
  <si>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</si>
  <si>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</si>
  <si>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</si>
  <si>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</si>
  <si>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</si>
  <si>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</si>
  <si>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</si>
  <si>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</si>
  <si>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</si>
  <si>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</si>
  <si>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</si>
  <si>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</si>
  <si>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</si>
  <si>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</si>
  <si>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</si>
  <si>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</si>
  <si>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</si>
  <si>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</si>
  <si>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</si>
  <si>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</si>
  <si>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</si>
  <si>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</si>
  <si>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</si>
  <si>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</si>
  <si>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</si>
  <si>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</si>
  <si>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</si>
  <si>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</si>
  <si>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</si>
  <si>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</si>
  <si>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</si>
  <si>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</si>
  <si>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</si>
  <si>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</si>
  <si>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</si>
  <si>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</si>
  <si>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</si>
  <si>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</si>
  <si>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</si>
  <si>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</si>
  <si>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</si>
  <si>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</si>
  <si>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</si>
  <si>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</si>
  <si>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</si>
  <si>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</si>
  <si>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</si>
  <si>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</si>
  <si>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</si>
  <si>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</si>
  <si>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</si>
  <si>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</si>
  <si>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</si>
  <si>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</si>
  <si>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</si>
  <si>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</si>
  <si>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</si>
  <si>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</si>
  <si>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</si>
  <si>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</si>
  <si>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</si>
  <si>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</si>
  <si>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</si>
  <si>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</si>
  <si>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</si>
  <si>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</si>
  <si>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</si>
  <si>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</si>
  <si>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</si>
  <si>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</si>
  <si>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</si>
  <si>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</si>
  <si>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</si>
  <si>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</si>
  <si>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</si>
  <si>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</si>
  <si>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</si>
  <si>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</si>
  <si>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</si>
  <si>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</si>
  <si>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</si>
  <si>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</si>
  <si>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</si>
  <si>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</si>
  <si>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</si>
  <si>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</si>
  <si>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</si>
  <si>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</si>
  <si>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</si>
  <si>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</si>
  <si>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</si>
  <si>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</si>
  <si>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</si>
  <si>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</si>
  <si>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</si>
  <si>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</si>
  <si>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</si>
  <si>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</si>
  <si>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</si>
  <si>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</si>
  <si>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</si>
  <si>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</si>
  <si>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</si>
  <si>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</si>
  <si>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</si>
  <si>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</si>
  <si>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</si>
  <si>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</si>
  <si>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</si>
  <si>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</si>
  <si>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</si>
  <si>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</si>
  <si>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</si>
  <si>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</si>
  <si>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</si>
  <si>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</si>
  <si>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</si>
  <si>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</si>
  <si>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</si>
  <si>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</si>
  <si>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</si>
  <si>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</si>
  <si>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</si>
  <si>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</si>
  <si>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</si>
  <si>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</si>
  <si>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</si>
  <si>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</si>
  <si>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</si>
  <si>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</si>
  <si>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</si>
  <si>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</si>
  <si>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</si>
  <si>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</si>
  <si>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</si>
  <si>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</si>
  <si>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</si>
  <si>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</si>
  <si>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</si>
  <si>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</si>
  <si>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</si>
  <si>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</si>
  <si>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</si>
  <si>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</si>
  <si>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</si>
  <si>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</si>
  <si>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</si>
  <si>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</si>
  <si>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</si>
  <si>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</si>
  <si>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</si>
  <si>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</si>
  <si>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</si>
  <si>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</si>
  <si>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</si>
  <si>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</si>
  <si>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</si>
  <si>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</si>
  <si>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</si>
  <si>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</si>
  <si>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</si>
  <si>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</si>
  <si>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</si>
  <si>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</si>
  <si>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</si>
  <si>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</si>
  <si>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</si>
  <si>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</si>
  <si>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</si>
  <si>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</si>
  <si>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</si>
  <si>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</si>
  <si>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</si>
  <si>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</si>
  <si>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</si>
  <si>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</si>
  <si>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</si>
  <si>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</si>
  <si>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</si>
  <si>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</si>
  <si>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</si>
  <si>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</si>
  <si>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</si>
  <si>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</si>
  <si>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</si>
  <si>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</si>
  <si>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</si>
  <si>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</si>
  <si>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</si>
  <si>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</si>
  <si>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</si>
  <si>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</si>
  <si>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</si>
  <si>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</si>
  <si>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</si>
  <si>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</si>
  <si>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</si>
  <si>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</si>
  <si>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</si>
  <si>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</si>
  <si>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</si>
  <si>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</si>
  <si>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</si>
  <si>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</si>
  <si>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</si>
  <si>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</si>
  <si>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</si>
  <si>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</si>
  <si>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</si>
  <si>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</si>
  <si>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</si>
  <si>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</si>
  <si>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</si>
  <si>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</si>
  <si>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</si>
  <si>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</si>
  <si>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</si>
  <si>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</si>
  <si>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</si>
  <si>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</si>
  <si>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</si>
  <si>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</si>
  <si>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</si>
  <si>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</si>
  <si>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</si>
  <si>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</si>
  <si>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</si>
  <si>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</si>
  <si>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</si>
  <si>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</si>
  <si>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</si>
  <si>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</si>
  <si>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</si>
  <si>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</si>
  <si>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</si>
  <si>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</si>
  <si>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</si>
  <si>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</si>
  <si>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</si>
  <si>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</si>
  <si>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</si>
  <si>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</si>
  <si>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</si>
  <si>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</si>
  <si>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</si>
  <si>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</si>
  <si>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</si>
  <si>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</si>
  <si>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</si>
  <si>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</si>
  <si>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</si>
  <si>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</si>
  <si>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</si>
  <si>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</si>
  <si>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</si>
  <si>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</si>
  <si>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</si>
  <si>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</si>
  <si>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</si>
  <si>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</si>
  <si>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</si>
  <si>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</si>
  <si>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</si>
  <si>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</si>
  <si>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</si>
  <si>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</si>
  <si>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</si>
  <si>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</si>
  <si>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</si>
  <si>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</si>
  <si>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</si>
  <si>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</si>
  <si>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</si>
  <si>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</si>
  <si>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</si>
  <si>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</si>
  <si>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</si>
  <si>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</si>
  <si>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</si>
  <si>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</si>
  <si>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</si>
  <si>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</si>
  <si>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</si>
  <si>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</si>
  <si>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</si>
  <si>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</si>
  <si>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</si>
  <si>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</si>
  <si>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</si>
  <si>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</si>
  <si>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</si>
  <si>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</si>
  <si>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</si>
  <si>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</si>
  <si>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</si>
  <si>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</si>
  <si>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</si>
  <si>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</si>
  <si>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</si>
  <si>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</si>
  <si>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</si>
  <si>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</si>
  <si>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</si>
  <si>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</si>
  <si>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</si>
  <si>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</si>
  <si>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</si>
  <si>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</si>
  <si>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</si>
  <si>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</si>
  <si>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</si>
  <si>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</si>
  <si>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</si>
  <si>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</si>
  <si>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</si>
  <si>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</si>
  <si>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</si>
  <si>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</si>
  <si>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</si>
  <si>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</si>
  <si>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</si>
  <si>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</si>
  <si>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</si>
  <si>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</si>
  <si>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</si>
  <si>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</si>
  <si>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</si>
  <si>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</si>
  <si>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</si>
  <si>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</si>
  <si>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</si>
  <si>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</si>
  <si>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</si>
  <si>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</si>
  <si>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</si>
  <si>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</si>
  <si>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</si>
  <si>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</si>
  <si>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</si>
  <si>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</si>
  <si>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</si>
  <si>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</si>
  <si>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</si>
  <si>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</si>
  <si>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</si>
  <si>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</si>
  <si>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</si>
  <si>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</si>
  <si>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</si>
  <si>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</si>
  <si>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</si>
  <si>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</si>
  <si>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</si>
  <si>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</si>
  <si>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</si>
  <si>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</si>
  <si>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</si>
  <si>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</si>
  <si>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</si>
  <si>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</si>
  <si>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</si>
  <si>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</si>
  <si>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</si>
  <si>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</si>
  <si>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</si>
  <si>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</si>
  <si>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</si>
  <si>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</si>
  <si>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</si>
  <si>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</si>
  <si>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</si>
  <si>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</si>
  <si>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</si>
  <si>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</si>
  <si>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</si>
  <si>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</si>
  <si>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</si>
  <si>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</si>
  <si>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</si>
  <si>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</si>
  <si>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</si>
  <si>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</si>
  <si>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</si>
  <si>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</si>
  <si>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</si>
  <si>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</si>
  <si>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</si>
  <si>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</si>
  <si>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</si>
  <si>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</si>
  <si>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</si>
  <si>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</si>
  <si>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</si>
  <si>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</si>
  <si>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</si>
  <si>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</si>
  <si>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</si>
  <si>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</si>
  <si>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</si>
  <si>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</si>
  <si>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</si>
  <si>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</si>
  <si>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</si>
  <si>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</si>
  <si>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</si>
  <si>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</si>
  <si>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</si>
  <si>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</si>
  <si>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</si>
  <si>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</si>
  <si>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</si>
  <si>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</si>
  <si>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</si>
  <si>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</si>
  <si>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</si>
  <si>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</si>
  <si>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</si>
  <si>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</si>
  <si>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</si>
  <si>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</si>
  <si>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</si>
  <si>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</si>
  <si>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</si>
  <si>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</si>
  <si>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</si>
  <si>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</si>
  <si>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</si>
  <si>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</si>
  <si>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</si>
  <si>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</si>
  <si>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</si>
  <si>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</si>
  <si>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</si>
  <si>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</si>
  <si>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</si>
  <si>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</si>
  <si>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</si>
  <si>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</si>
  <si>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</si>
  <si>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</si>
  <si>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</si>
  <si>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</si>
  <si>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</si>
  <si>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</si>
  <si>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</si>
  <si>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</si>
  <si>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</si>
  <si>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</si>
  <si>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</si>
  <si>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</si>
  <si>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</si>
  <si>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</si>
  <si>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</si>
  <si>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</si>
  <si>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</si>
  <si>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</si>
  <si>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</si>
  <si>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</si>
  <si>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</si>
  <si>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</si>
  <si>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</si>
  <si>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</si>
  <si>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</si>
  <si>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</si>
  <si>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</si>
  <si>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</si>
  <si>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</si>
  <si>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</si>
  <si>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</si>
  <si>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</si>
  <si>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</si>
  <si>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</si>
  <si>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</si>
  <si>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</si>
  <si>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</si>
  <si>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</si>
  <si>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</si>
  <si>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</si>
  <si>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</si>
  <si>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</si>
  <si>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</si>
  <si>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</si>
  <si>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</si>
  <si>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</si>
  <si>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</si>
  <si>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</si>
  <si>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</si>
  <si>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</si>
  <si>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</si>
  <si>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</si>
  <si>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</si>
  <si>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</si>
  <si>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</si>
  <si>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</si>
  <si>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</si>
  <si>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</si>
  <si>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</si>
  <si>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</si>
  <si>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</si>
  <si>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</si>
  <si>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</si>
  <si>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</si>
  <si>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</si>
  <si>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</si>
  <si>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</si>
  <si>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</si>
  <si>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</si>
  <si>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</si>
  <si>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</si>
  <si>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</si>
  <si>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</si>
  <si>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</si>
  <si>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</si>
  <si>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</si>
  <si>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</si>
  <si>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</si>
  <si>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</si>
  <si>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</si>
  <si>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</si>
  <si>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</si>
  <si>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</si>
  <si>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</si>
  <si>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</si>
  <si>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</si>
  <si>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</si>
  <si>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</si>
  <si>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</si>
  <si>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</si>
  <si>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</si>
  <si>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</si>
  <si>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</si>
  <si>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</si>
  <si>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</si>
  <si>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</si>
  <si>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</si>
  <si>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</si>
  <si>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</si>
  <si>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</si>
  <si>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</si>
  <si>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</si>
  <si>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</si>
  <si>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</si>
  <si>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</si>
  <si>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</si>
  <si>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</si>
  <si>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</si>
  <si>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</si>
  <si>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</si>
  <si>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</si>
  <si>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</si>
  <si>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</si>
  <si>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</si>
  <si>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</si>
  <si>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</si>
  <si>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</si>
  <si>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</si>
  <si>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</si>
  <si>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</si>
  <si>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</si>
  <si>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</si>
  <si>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</si>
  <si>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</si>
  <si>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</si>
  <si>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</si>
  <si>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</si>
  <si>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</si>
  <si>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</si>
  <si>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</si>
  <si>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</si>
  <si>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</si>
  <si>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</si>
  <si>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</si>
  <si>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</si>
  <si>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</si>
  <si>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</si>
  <si>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</si>
  <si>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</si>
  <si>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</si>
  <si>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</si>
  <si>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</si>
  <si>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</si>
  <si>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</si>
  <si>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</si>
  <si>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</si>
  <si>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</si>
  <si>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</si>
  <si>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</si>
  <si>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</si>
  <si>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</si>
  <si>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</si>
  <si>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</si>
  <si>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</si>
  <si>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</si>
  <si>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</si>
  <si>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</si>
  <si>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</si>
  <si>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</si>
  <si>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</si>
  <si>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</si>
  <si>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</si>
  <si>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</si>
  <si>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</si>
  <si>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</si>
  <si>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</si>
  <si>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</si>
  <si>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</si>
  <si>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</si>
  <si>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</si>
  <si>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</si>
  <si>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</si>
  <si>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</si>
  <si>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</si>
  <si>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</si>
  <si>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</si>
  <si>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</si>
  <si>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</si>
  <si>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</si>
  <si>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</si>
  <si>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</si>
  <si>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</si>
  <si>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</si>
  <si>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</si>
  <si>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</si>
  <si>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</si>
  <si>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</si>
  <si>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</si>
  <si>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</si>
  <si>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</si>
  <si>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</si>
  <si>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</si>
  <si>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</si>
  <si>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</si>
  <si>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</si>
  <si>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</si>
  <si>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</si>
  <si>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</si>
  <si>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</si>
  <si>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</si>
  <si>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</si>
  <si>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</si>
  <si>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</si>
  <si>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</si>
  <si>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</si>
  <si>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</si>
  <si>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</si>
  <si>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</si>
  <si>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</si>
  <si>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</si>
  <si>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</si>
  <si>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</si>
  <si>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</si>
  <si>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</si>
  <si>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</si>
  <si>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</si>
  <si>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</si>
  <si>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</si>
  <si>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</si>
  <si>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</si>
  <si>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</si>
  <si>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</si>
  <si>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</si>
  <si>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</si>
  <si>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</si>
  <si>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</si>
  <si>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</si>
  <si>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</si>
  <si>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</si>
  <si>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</si>
  <si>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</si>
  <si>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</si>
  <si>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</si>
  <si>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</si>
  <si>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</si>
  <si>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</si>
  <si>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</si>
  <si>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</si>
  <si>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</si>
  <si>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</si>
  <si>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</si>
  <si>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</si>
  <si>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</si>
  <si>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</si>
  <si>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</si>
  <si>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</si>
  <si>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</si>
  <si>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</si>
  <si>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</si>
  <si>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</si>
  <si>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</si>
  <si>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</si>
  <si>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</si>
  <si>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</si>
  <si>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</si>
  <si>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</si>
  <si>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</si>
  <si>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</si>
  <si>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</si>
  <si>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</si>
  <si>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</si>
  <si>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</si>
  <si>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</si>
  <si>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</si>
  <si>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</si>
  <si>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</si>
  <si>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</si>
  <si>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</si>
  <si>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</si>
  <si>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</si>
  <si>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</si>
  <si>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</si>
  <si>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</si>
  <si>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</si>
  <si>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</si>
  <si>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</si>
  <si>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</si>
  <si>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</si>
  <si>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</si>
  <si>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</si>
  <si>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</si>
  <si>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</si>
  <si>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</si>
  <si>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</si>
  <si>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</si>
  <si>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</si>
  <si>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</si>
  <si>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</si>
  <si>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</si>
  <si>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</si>
  <si>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</si>
  <si>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</si>
  <si>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</si>
  <si>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</si>
  <si>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</si>
  <si>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</si>
  <si>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</si>
  <si>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</si>
  <si>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</si>
  <si>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</si>
  <si>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</si>
  <si>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</si>
  <si>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</si>
  <si>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</si>
  <si>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</si>
  <si>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</si>
  <si>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</si>
  <si>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</si>
  <si>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</si>
  <si>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</si>
  <si>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</si>
  <si>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</si>
  <si>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</si>
  <si>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</si>
  <si>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</si>
  <si>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</si>
  <si>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</si>
  <si>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</si>
  <si>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</si>
  <si>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</si>
  <si>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</si>
  <si>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</si>
  <si>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</si>
  <si>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</si>
  <si>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</si>
  <si>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</si>
  <si>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</si>
  <si>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</si>
  <si>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</si>
  <si>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</si>
  <si>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</si>
  <si>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</si>
  <si>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</si>
  <si>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</si>
  <si>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</si>
  <si>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</si>
  <si>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</si>
  <si>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</si>
  <si>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</si>
  <si>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</si>
  <si>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</si>
  <si>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</si>
  <si>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</si>
  <si>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</si>
  <si>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</si>
  <si>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</si>
  <si>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</si>
  <si>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</si>
  <si>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</si>
  <si>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</si>
  <si>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</si>
  <si>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</si>
  <si>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</si>
  <si>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</si>
  <si>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</si>
  <si>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</si>
  <si>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</si>
  <si>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</si>
  <si>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</si>
  <si>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</si>
  <si>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</si>
  <si>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</si>
  <si>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</si>
  <si>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</si>
  <si>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</si>
  <si>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</si>
  <si>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</si>
  <si>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</si>
  <si>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</si>
  <si>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</si>
  <si>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</si>
  <si>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</si>
  <si>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</si>
  <si>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</si>
  <si>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</si>
  <si>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</si>
  <si>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</si>
  <si>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</si>
  <si>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</si>
  <si>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</si>
  <si>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</si>
  <si>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</si>
  <si>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</si>
  <si>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</si>
  <si>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</si>
  <si>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</si>
  <si>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</si>
  <si>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</si>
  <si>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</si>
  <si>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</si>
  <si>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</si>
  <si>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</si>
  <si>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</si>
  <si>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</si>
  <si>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</si>
  <si>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</si>
  <si>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</si>
  <si>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</si>
  <si>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</si>
  <si>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</si>
  <si>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</si>
  <si>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</si>
  <si>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</si>
  <si>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</si>
  <si>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</si>
  <si>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</si>
  <si>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</si>
  <si>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</si>
  <si>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</si>
  <si>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</si>
  <si>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</si>
  <si>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</si>
  <si>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</si>
  <si>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</si>
  <si>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</si>
  <si>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</si>
  <si>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</si>
  <si>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</si>
  <si>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</si>
  <si>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</si>
  <si>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</si>
  <si>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</si>
  <si>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</si>
  <si>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</si>
  <si>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</si>
  <si>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</si>
  <si>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</si>
  <si>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</si>
  <si>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</si>
  <si>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</si>
  <si>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</si>
  <si>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</si>
  <si>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</si>
  <si>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</si>
  <si>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</si>
  <si>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</si>
  <si>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</si>
  <si>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</si>
  <si>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</si>
  <si>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</si>
  <si>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</si>
  <si>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</si>
  <si>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</si>
  <si>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</si>
  <si>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</si>
  <si>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</si>
  <si>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</si>
  <si>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</si>
  <si>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</si>
  <si>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</si>
  <si>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</si>
  <si>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</si>
  <si>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</si>
  <si>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</si>
  <si>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</si>
  <si>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</si>
  <si>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</si>
  <si>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</si>
  <si>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</si>
  <si>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</si>
  <si>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</si>
  <si>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</si>
  <si>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</si>
  <si>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</si>
  <si>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</si>
  <si>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</si>
  <si>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</si>
  <si>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</si>
  <si>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</si>
  <si>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</si>
  <si>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</si>
  <si>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</si>
  <si>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</si>
  <si>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</si>
  <si>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</si>
  <si>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</si>
  <si>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</si>
  <si>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</si>
  <si>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</si>
  <si>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</si>
  <si>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</si>
  <si>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</si>
  <si>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</si>
  <si>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</si>
  <si>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</si>
  <si>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</si>
  <si>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</si>
  <si>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</si>
  <si>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</si>
  <si>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</si>
  <si>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</si>
  <si>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</si>
  <si>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</si>
  <si>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</si>
  <si>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</si>
  <si>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</si>
  <si>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</si>
  <si>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</si>
  <si>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</si>
  <si>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</si>
  <si>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</si>
  <si>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</si>
  <si>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</si>
  <si>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</si>
  <si>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</si>
  <si>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</si>
  <si>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</si>
  <si>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</si>
  <si>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</si>
  <si>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</si>
  <si>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</si>
  <si>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</si>
  <si>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</si>
  <si>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</si>
  <si>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</si>
  <si>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</si>
  <si>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</si>
  <si>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</si>
  <si>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</si>
  <si>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</si>
  <si>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</si>
  <si>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</si>
  <si>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</si>
  <si>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</si>
  <si>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</si>
  <si>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</si>
  <si>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</si>
  <si>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</si>
  <si>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</si>
  <si>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</si>
  <si>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</si>
  <si>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</si>
  <si>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</si>
  <si>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</si>
  <si>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</si>
  <si>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</si>
  <si>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</si>
  <si>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</si>
  <si>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</si>
  <si>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</si>
  <si>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</si>
  <si>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</si>
  <si>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</si>
  <si>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</si>
  <si>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</si>
  <si>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</si>
  <si>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</si>
  <si>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</si>
  <si>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</si>
  <si>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</si>
  <si>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</si>
  <si>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</si>
  <si>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</si>
  <si>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</si>
  <si>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</si>
  <si>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</si>
  <si>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</si>
  <si>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</si>
  <si>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</si>
  <si>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</si>
  <si>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</si>
  <si>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</si>
  <si>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</si>
  <si>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</si>
  <si>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</si>
  <si>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</si>
  <si>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</si>
  <si>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</si>
  <si>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</si>
  <si>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</si>
  <si>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</si>
  <si>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</si>
  <si>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</si>
  <si>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</si>
  <si>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</si>
  <si>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</si>
  <si>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</si>
  <si>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</si>
  <si>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</si>
  <si>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</si>
  <si>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</si>
  <si>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</si>
  <si>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</si>
  <si>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</si>
  <si>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</si>
  <si>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</si>
  <si>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</si>
  <si>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</si>
  <si>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</si>
  <si>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</si>
  <si>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</si>
  <si>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</si>
  <si>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</si>
  <si>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</si>
  <si>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</si>
  <si>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</si>
  <si>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</si>
  <si>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</si>
  <si>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</si>
  <si>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</si>
  <si>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</si>
  <si>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</si>
  <si>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</si>
  <si>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</si>
  <si>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</si>
  <si>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</si>
  <si>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</si>
  <si>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</si>
  <si>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</si>
  <si>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</si>
  <si>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</si>
  <si>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</si>
  <si>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</si>
  <si>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</si>
  <si>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</si>
  <si>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</si>
  <si>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</si>
  <si>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</si>
  <si>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</si>
  <si>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</si>
  <si>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</si>
  <si>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</si>
  <si>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</si>
  <si>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</si>
  <si>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</si>
  <si>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</si>
  <si>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</si>
  <si>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</si>
  <si>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</si>
  <si>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</si>
  <si>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</si>
  <si>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</si>
  <si>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</si>
  <si>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</si>
  <si>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</si>
  <si>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</si>
  <si>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</si>
  <si>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</si>
  <si>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</si>
  <si>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</si>
  <si>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</si>
  <si>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</si>
  <si>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</si>
  <si>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</si>
  <si>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</si>
  <si>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</si>
  <si>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</si>
  <si>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</si>
  <si>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</si>
  <si>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</si>
  <si>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</si>
  <si>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</si>
  <si>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</si>
  <si>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</si>
  <si>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</si>
  <si>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</si>
  <si>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</si>
  <si>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</si>
  <si>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</si>
  <si>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</si>
  <si>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</si>
  <si>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</si>
  <si>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</si>
  <si>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</si>
  <si>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</si>
  <si>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</si>
  <si>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</si>
  <si>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</si>
  <si>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</si>
  <si>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</si>
  <si>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</si>
  <si>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</si>
  <si>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</si>
  <si>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</si>
  <si>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</si>
  <si>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</si>
  <si>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</si>
  <si>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</si>
  <si>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</si>
  <si>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</si>
  <si>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</si>
  <si>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</si>
  <si>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</si>
  <si>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</si>
  <si>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</si>
  <si>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</si>
  <si>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</si>
  <si>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</si>
  <si>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</si>
  <si>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</si>
  <si>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</si>
  <si>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</si>
  <si>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</si>
  <si>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</si>
  <si>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</si>
  <si>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</si>
  <si>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</si>
  <si>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</si>
  <si>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</si>
  <si>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</si>
  <si>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</si>
  <si>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</si>
  <si>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</si>
  <si>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</si>
  <si>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</si>
  <si>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</si>
  <si>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</si>
  <si>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</si>
  <si>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</si>
  <si>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</si>
  <si>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</si>
  <si>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</si>
  <si>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</si>
  <si>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</si>
  <si>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</si>
  <si>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</si>
  <si>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</si>
  <si>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</si>
  <si>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</si>
  <si>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</si>
  <si>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</si>
  <si>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</si>
  <si>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</si>
  <si>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</si>
  <si>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</si>
  <si>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</si>
  <si>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</si>
  <si>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</si>
  <si>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</si>
  <si>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</si>
  <si>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</si>
  <si>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</si>
  <si>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</si>
  <si>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</si>
  <si>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</si>
  <si>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</si>
  <si>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</si>
  <si>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</si>
  <si>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</si>
  <si>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</si>
  <si>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</si>
  <si>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</si>
  <si>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</si>
  <si>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</si>
  <si>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</si>
  <si>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</si>
  <si>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</si>
  <si>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</si>
  <si>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</si>
  <si>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</si>
  <si>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</si>
  <si>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</si>
  <si>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</si>
  <si>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</si>
  <si>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</si>
  <si>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</si>
  <si>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</si>
  <si>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</si>
  <si>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</si>
  <si>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</si>
  <si>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</si>
  <si>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</si>
  <si>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</si>
  <si>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</si>
  <si>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</si>
  <si>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</si>
  <si>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</si>
  <si>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</si>
  <si>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</si>
  <si>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</si>
  <si>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</si>
  <si>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</si>
  <si>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</si>
  <si>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</si>
  <si>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</si>
  <si>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</si>
  <si>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</si>
  <si>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</si>
  <si>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</si>
  <si>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</si>
  <si>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</si>
  <si>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</si>
  <si>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</si>
  <si>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</si>
  <si>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</si>
  <si>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</si>
  <si>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</si>
  <si>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</si>
  <si>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</si>
  <si>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</si>
  <si>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</si>
  <si>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</si>
  <si>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</si>
  <si>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</si>
  <si>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</si>
  <si>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</si>
  <si>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</si>
  <si>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</si>
  <si>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</si>
  <si>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</si>
  <si>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</si>
  <si>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</si>
  <si>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</si>
  <si>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</si>
  <si>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</si>
  <si>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</si>
  <si>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</si>
  <si>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</si>
  <si>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</si>
  <si>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</si>
  <si>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</si>
  <si>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</si>
  <si>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</si>
  <si>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</si>
  <si>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</si>
  <si>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</si>
  <si>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</si>
  <si>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</si>
  <si>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</si>
  <si>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</si>
  <si>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</si>
  <si>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</si>
  <si>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</si>
  <si>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</si>
  <si>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</si>
  <si>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</si>
  <si>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</si>
  <si>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</si>
  <si>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</si>
  <si>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</si>
  <si>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</si>
  <si>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</si>
  <si>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</si>
  <si>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</si>
  <si>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</si>
  <si>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</si>
  <si>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</si>
  <si>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</si>
  <si>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</si>
  <si>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</si>
  <si>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</si>
  <si>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</si>
  <si>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</si>
  <si>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</si>
  <si>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</si>
  <si>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</si>
  <si>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</si>
  <si>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</si>
  <si>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</si>
  <si>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</si>
  <si>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</si>
  <si>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</si>
  <si>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</si>
  <si>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</si>
  <si>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</si>
  <si>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</si>
  <si>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</si>
  <si>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</si>
  <si>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</si>
  <si>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</si>
  <si>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</si>
  <si>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</si>
  <si>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</si>
  <si>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</si>
  <si>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</si>
  <si>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</si>
  <si>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</si>
  <si>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</si>
  <si>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</si>
  <si>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</si>
  <si>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</si>
  <si>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</si>
  <si>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</si>
  <si>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</si>
  <si>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</si>
  <si>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</si>
  <si>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</si>
  <si>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</si>
  <si>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</si>
  <si>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</si>
  <si>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</si>
  <si>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</si>
  <si>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</si>
  <si>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</si>
  <si>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</si>
  <si>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</si>
  <si>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</si>
  <si>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</si>
  <si>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</si>
  <si>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</si>
  <si>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</si>
  <si>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</si>
  <si>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</si>
  <si>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</si>
  <si>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</si>
  <si>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</si>
  <si>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</si>
  <si>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</si>
  <si>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</si>
  <si>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</si>
  <si>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</si>
  <si>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</si>
  <si>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</si>
  <si>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</si>
  <si>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</si>
  <si>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</si>
  <si>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</si>
  <si>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</si>
  <si>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</si>
  <si>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</si>
  <si>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</si>
  <si>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</si>
  <si>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</si>
  <si>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</si>
  <si>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</si>
  <si>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</si>
  <si>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</si>
  <si>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</si>
  <si>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</si>
  <si>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</si>
  <si>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</si>
  <si>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</si>
  <si>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</si>
  <si>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</si>
  <si>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</si>
  <si>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</si>
  <si>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</si>
  <si>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</si>
  <si>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</si>
  <si>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</si>
  <si>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</si>
  <si>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</si>
  <si>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</si>
  <si>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</si>
  <si>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</si>
  <si>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</si>
  <si>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</si>
  <si>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</si>
  <si>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</si>
  <si>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</si>
  <si>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</si>
  <si>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</si>
  <si>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</si>
  <si>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</si>
  <si>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</si>
  <si>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</si>
  <si>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</si>
  <si>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</si>
  <si>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</si>
  <si>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</si>
  <si>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</si>
  <si>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</si>
  <si>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</si>
  <si>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</si>
  <si>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</si>
  <si>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</si>
  <si>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</si>
  <si>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</si>
  <si>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</si>
  <si>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</si>
  <si>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</si>
  <si>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</si>
  <si>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</si>
  <si>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</si>
  <si>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</si>
  <si>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</si>
  <si>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</si>
  <si>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</si>
  <si>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</si>
  <si>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</si>
  <si>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</si>
  <si>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</si>
  <si>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</si>
  <si>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</si>
  <si>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</si>
  <si>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</si>
  <si>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</si>
  <si>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</si>
  <si>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</si>
  <si>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</si>
  <si>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</si>
  <si>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</si>
  <si>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</si>
  <si>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</si>
  <si>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</si>
  <si>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</si>
  <si>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</si>
  <si>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</si>
  <si>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</si>
  <si>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</si>
  <si>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</si>
  <si>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</si>
  <si>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</si>
  <si>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</si>
  <si>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</si>
  <si>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</si>
  <si>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</si>
  <si>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</si>
  <si>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</si>
  <si>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</si>
  <si>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</si>
  <si>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</si>
  <si>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</si>
  <si>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</si>
  <si>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</si>
  <si>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</si>
  <si>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</si>
  <si>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</si>
  <si>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</si>
  <si>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</si>
  <si>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</si>
  <si>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</si>
  <si>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</si>
  <si>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</si>
  <si>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</si>
  <si>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</si>
  <si>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</si>
  <si>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</si>
  <si>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</si>
  <si>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</si>
  <si>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</si>
  <si>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</si>
  <si>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</si>
  <si>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</si>
  <si>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</si>
  <si>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</si>
  <si>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</si>
  <si>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</si>
  <si>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</si>
  <si>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</si>
  <si>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</si>
  <si>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</si>
  <si>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</si>
  <si>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</si>
  <si>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</si>
  <si>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</si>
  <si>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</si>
  <si>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</si>
  <si>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</si>
  <si>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</si>
  <si>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</si>
  <si>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</si>
  <si>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</si>
  <si>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</si>
  <si>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</si>
  <si>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</si>
  <si>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</si>
  <si>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</si>
  <si>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</si>
  <si>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</si>
  <si>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</si>
  <si>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</si>
  <si>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</si>
  <si>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</si>
  <si>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</si>
  <si>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</si>
  <si>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</si>
  <si>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</si>
  <si>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</si>
  <si>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</si>
  <si>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</si>
  <si>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</si>
  <si>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</si>
  <si>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</si>
  <si>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</si>
  <si>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</si>
  <si>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</si>
  <si>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</si>
  <si>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</si>
  <si>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</si>
  <si>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</si>
  <si>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</si>
  <si>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</si>
  <si>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</si>
  <si>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</si>
  <si>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</si>
  <si>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</si>
  <si>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</si>
  <si>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</si>
  <si>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</si>
  <si>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</si>
  <si>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</si>
  <si>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</si>
  <si>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</si>
  <si>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</si>
  <si>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</si>
  <si>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</si>
  <si>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</si>
  <si>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</si>
  <si>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</si>
  <si>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</si>
  <si>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</si>
  <si>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</si>
  <si>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</si>
  <si>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</si>
  <si>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</si>
  <si>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</si>
  <si>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</si>
  <si>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</si>
  <si>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</si>
  <si>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</si>
  <si>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</si>
  <si>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</si>
  <si>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</si>
  <si>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</si>
  <si>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</si>
  <si>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</si>
  <si>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</si>
  <si>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</si>
  <si>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</si>
  <si>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</si>
  <si>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</si>
  <si>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</si>
  <si>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</si>
  <si>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</si>
  <si>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</si>
  <si>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</si>
  <si>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</si>
  <si>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</si>
  <si>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</si>
  <si>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</si>
  <si>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</si>
  <si>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</si>
  <si>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</si>
  <si>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</si>
  <si>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</si>
  <si>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</si>
  <si>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</si>
  <si>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</si>
  <si>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</si>
  <si>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</si>
  <si>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</si>
  <si>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</si>
  <si>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</si>
  <si>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</si>
  <si>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</si>
  <si>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</si>
  <si>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</si>
  <si>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</si>
  <si>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</si>
  <si>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</si>
  <si>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</si>
  <si>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</si>
  <si>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</si>
  <si>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</si>
  <si>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</si>
  <si>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</si>
  <si>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</si>
  <si>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</si>
  <si>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</si>
  <si>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</si>
  <si>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</si>
  <si>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</si>
  <si>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</si>
  <si>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</si>
  <si>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</si>
  <si>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</si>
  <si>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</si>
  <si>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</si>
  <si>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</si>
  <si>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</si>
  <si>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</si>
  <si>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</si>
  <si>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</si>
  <si>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</si>
  <si>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</si>
  <si>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</si>
  <si>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</si>
  <si>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</si>
  <si>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</si>
  <si>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</si>
  <si>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</si>
  <si>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</si>
  <si>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</si>
  <si>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</si>
  <si>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</si>
  <si>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</si>
  <si>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</si>
  <si>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</si>
  <si>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</si>
  <si>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</si>
  <si>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</si>
  <si>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</si>
  <si>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</si>
  <si>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</si>
  <si>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</si>
  <si>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</si>
  <si>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</si>
  <si>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</si>
  <si>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</si>
  <si>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</si>
  <si>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</si>
  <si>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</si>
  <si>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</si>
  <si>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</si>
  <si>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</si>
  <si>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</si>
  <si>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</si>
  <si>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</si>
  <si>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</si>
  <si>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</si>
  <si>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</si>
  <si>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</si>
  <si>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</si>
  <si>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</si>
  <si>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</si>
  <si>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</si>
  <si>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</si>
  <si>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</si>
  <si>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</si>
  <si>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</si>
  <si>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</si>
  <si>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</si>
  <si>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</si>
  <si>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</si>
  <si>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</si>
  <si>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</si>
  <si>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</si>
  <si>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</si>
  <si>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</si>
  <si>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</si>
  <si>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</si>
  <si>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</si>
  <si>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</si>
  <si>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</si>
  <si>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</si>
  <si>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</si>
  <si>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</si>
  <si>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</si>
  <si>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</si>
  <si>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</si>
  <si>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</si>
  <si>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</si>
  <si>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</si>
  <si>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</si>
  <si>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</si>
  <si>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</si>
  <si>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</si>
  <si>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</si>
  <si>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</si>
  <si>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</si>
  <si>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</si>
  <si>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</si>
  <si>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</si>
  <si>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</si>
  <si>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</si>
  <si>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</si>
  <si>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</si>
  <si>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</si>
  <si>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</si>
  <si>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</si>
  <si>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</si>
  <si>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</si>
  <si>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</si>
  <si>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</si>
  <si>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</si>
  <si>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</si>
  <si>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</si>
  <si>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</si>
  <si>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</si>
  <si>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</si>
  <si>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</si>
  <si>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</si>
  <si>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</si>
  <si>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</si>
  <si>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</si>
  <si>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</si>
  <si>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</si>
  <si>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</si>
  <si>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</si>
  <si>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</si>
  <si>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</si>
  <si>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</si>
  <si>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</si>
  <si>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</si>
  <si>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</si>
  <si>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</si>
  <si>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</si>
  <si>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</si>
  <si>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</si>
  <si>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</si>
  <si>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</si>
  <si>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</si>
  <si>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</si>
  <si>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</si>
  <si>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</si>
  <si>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</si>
  <si>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</si>
  <si>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</si>
  <si>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</si>
  <si>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</si>
  <si>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</si>
  <si>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</si>
  <si>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</si>
  <si>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</si>
  <si>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</si>
  <si>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</si>
  <si>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</si>
  <si>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</si>
  <si>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</si>
  <si>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</si>
  <si>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</si>
  <si>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</si>
  <si>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</si>
  <si>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</si>
  <si>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</si>
  <si>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</si>
  <si>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</si>
  <si>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</si>
  <si>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</si>
  <si>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</si>
  <si>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</si>
  <si>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</si>
  <si>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</si>
  <si>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</si>
  <si>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</si>
  <si>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</si>
  <si>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</si>
  <si>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</si>
  <si>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</si>
  <si>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</si>
  <si>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</si>
  <si>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</si>
  <si>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</si>
  <si>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</si>
  <si>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</si>
  <si>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</si>
  <si>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</si>
  <si>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</si>
  <si>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</si>
  <si>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</si>
  <si>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</si>
  <si>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</si>
  <si>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</si>
  <si>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</si>
  <si>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</si>
  <si>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</si>
  <si>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</si>
  <si>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</si>
  <si>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</si>
  <si>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</si>
  <si>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</si>
  <si>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</si>
  <si>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</si>
  <si>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</si>
  <si>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</si>
  <si>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</si>
  <si>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</si>
  <si>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</si>
  <si>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</si>
  <si>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</si>
  <si>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</si>
  <si>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</si>
  <si>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</si>
  <si>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</si>
  <si>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</si>
  <si>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</si>
  <si>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</si>
  <si>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</si>
  <si>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</si>
  <si>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</si>
  <si>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</si>
  <si>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</si>
  <si>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</si>
  <si>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</si>
  <si>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</si>
  <si>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</si>
  <si>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</si>
  <si>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</si>
  <si>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</si>
  <si>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</si>
  <si>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</si>
  <si>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</si>
  <si>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</si>
  <si>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</si>
  <si>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</si>
  <si>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</si>
  <si>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</si>
  <si>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</si>
  <si>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</si>
  <si>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</si>
  <si>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</si>
  <si>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</si>
  <si>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</si>
  <si>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</si>
  <si>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</si>
  <si>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</si>
  <si>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</si>
  <si>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</si>
  <si>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</si>
  <si>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</si>
  <si>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</si>
  <si>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</si>
  <si>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</si>
  <si>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</si>
  <si>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</si>
  <si>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</si>
  <si>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</si>
  <si>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</si>
  <si>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</si>
  <si>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</si>
  <si>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</si>
  <si>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</si>
  <si>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</si>
  <si>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</si>
  <si>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</si>
  <si>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</si>
  <si>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</si>
  <si>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</si>
  <si>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</si>
  <si>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</si>
  <si>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</si>
  <si>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</si>
  <si>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</si>
  <si>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</si>
  <si>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</si>
  <si>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</si>
  <si>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</si>
  <si>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</si>
  <si>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</si>
  <si>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</si>
  <si>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</si>
  <si>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</si>
  <si>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</si>
  <si>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</si>
  <si>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</si>
  <si>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</si>
  <si>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</si>
  <si>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</si>
  <si>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</si>
  <si>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</si>
  <si>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</si>
  <si>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</si>
  <si>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</si>
  <si>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</si>
  <si>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</si>
  <si>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</si>
  <si>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</si>
  <si>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</si>
  <si>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</si>
  <si>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</si>
  <si>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</si>
  <si>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</si>
  <si>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</si>
  <si>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</si>
  <si>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</si>
  <si>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</si>
  <si>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</si>
  <si>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</si>
  <si>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</si>
  <si>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</si>
  <si>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</si>
  <si>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</si>
  <si>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</si>
  <si>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</si>
  <si>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</si>
  <si>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</si>
  <si>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</si>
  <si>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</si>
  <si>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</si>
  <si>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</si>
  <si>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</si>
  <si>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</si>
  <si>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</si>
  <si>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</si>
  <si>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</si>
  <si>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</si>
  <si>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</si>
  <si>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</si>
  <si>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</si>
  <si>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</si>
  <si>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</si>
  <si>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</si>
  <si>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</si>
  <si>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</si>
  <si>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</si>
  <si>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</si>
  <si>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</si>
  <si>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</si>
  <si>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</si>
  <si>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</si>
  <si>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</si>
  <si>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</si>
  <si>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</si>
  <si>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</si>
  <si>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</si>
  <si>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</si>
  <si>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</si>
  <si>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</si>
  <si>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</si>
  <si>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</si>
  <si>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</si>
  <si>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</si>
  <si>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</si>
  <si>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</si>
  <si>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</si>
  <si>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</si>
  <si>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</si>
  <si>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</si>
  <si>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</si>
  <si>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</si>
  <si>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</si>
  <si>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</si>
  <si>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</si>
  <si>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</si>
  <si>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</si>
  <si>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</si>
  <si>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</si>
  <si>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</si>
  <si>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</si>
  <si>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</si>
  <si>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</si>
  <si>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</si>
  <si>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</si>
  <si>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</si>
  <si>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</si>
  <si>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</si>
  <si>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</si>
  <si>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</si>
  <si>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</si>
  <si>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</si>
  <si>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</si>
  <si>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</si>
  <si>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</si>
  <si>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</si>
  <si>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</si>
  <si>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</si>
  <si>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</si>
  <si>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</si>
  <si>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</si>
  <si>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</si>
  <si>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</si>
  <si>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</si>
  <si>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</si>
  <si>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</si>
  <si>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</si>
  <si>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</si>
  <si>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</si>
  <si>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</si>
  <si>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</si>
  <si>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</si>
  <si>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</si>
  <si>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</si>
  <si>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</si>
  <si>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</si>
  <si>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</si>
  <si>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</si>
  <si>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</si>
  <si>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</si>
  <si>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</si>
  <si>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</si>
  <si>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</si>
  <si>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</si>
  <si>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</si>
  <si>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</si>
  <si>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</si>
  <si>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</si>
  <si>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</si>
  <si>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</si>
  <si>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</si>
  <si>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</si>
  <si>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</si>
  <si>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</si>
  <si>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</si>
  <si>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</si>
  <si>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</si>
  <si>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</si>
  <si>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</si>
  <si>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</si>
  <si>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</si>
  <si>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</si>
  <si>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</si>
  <si>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</si>
  <si>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</si>
  <si>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</si>
  <si>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</si>
  <si>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</si>
  <si>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</si>
  <si>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</si>
  <si>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</si>
  <si>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</si>
  <si>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</si>
  <si>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</si>
  <si>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</si>
  <si>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</si>
  <si>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</si>
  <si>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</si>
  <si>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</si>
  <si>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</si>
  <si>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</si>
  <si>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</si>
  <si>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</si>
  <si>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</si>
  <si>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</si>
  <si>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</si>
  <si>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</si>
  <si>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</si>
  <si>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</si>
  <si>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</si>
  <si>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</si>
  <si>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</si>
  <si>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</si>
  <si>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</si>
  <si>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</si>
  <si>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</si>
  <si>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</si>
  <si>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</si>
  <si>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</si>
  <si>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</si>
  <si>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</si>
  <si>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</si>
  <si>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</si>
  <si>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</si>
  <si>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</si>
  <si>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</si>
  <si>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</si>
  <si>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</si>
  <si>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</si>
  <si>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</si>
  <si>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</si>
  <si>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</si>
  <si>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</si>
  <si>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</si>
  <si>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</si>
  <si>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</si>
  <si>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</si>
  <si>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</si>
  <si>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</si>
  <si>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</si>
  <si>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</si>
  <si>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</si>
  <si>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</si>
  <si>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</si>
  <si>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</si>
  <si>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</si>
  <si>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</si>
  <si>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</si>
  <si>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</si>
  <si>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</si>
  <si>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</si>
  <si>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</si>
  <si>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</si>
  <si>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</si>
  <si>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</si>
  <si>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</si>
  <si>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</si>
  <si>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</si>
  <si>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</si>
  <si>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</si>
  <si>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</si>
  <si>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</si>
  <si>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</si>
  <si>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</si>
  <si>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</si>
  <si>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</si>
  <si>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</si>
  <si>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</si>
  <si>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</si>
  <si>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</si>
  <si>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</si>
  <si>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</si>
  <si>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</si>
  <si>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</si>
  <si>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</si>
  <si>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</si>
  <si>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</si>
  <si>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</si>
  <si>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</si>
  <si>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</si>
  <si>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</si>
  <si>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</si>
  <si>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</si>
  <si>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</si>
  <si>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</si>
  <si>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</si>
  <si>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</si>
  <si>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</si>
  <si>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</si>
  <si>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</si>
  <si>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</si>
  <si>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</si>
  <si>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</si>
  <si>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</si>
  <si>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</si>
  <si>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</si>
  <si>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</si>
  <si>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</si>
  <si>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</si>
  <si>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</si>
  <si>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</si>
  <si>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</si>
  <si>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</si>
  <si>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</si>
  <si>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</si>
  <si>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</si>
  <si>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</si>
  <si>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</si>
  <si>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</si>
  <si>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</si>
  <si>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</si>
  <si>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</si>
  <si>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</si>
  <si>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</si>
  <si>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</si>
  <si>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</si>
  <si>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</si>
  <si>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</si>
  <si>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</si>
  <si>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</si>
  <si>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</si>
  <si>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</si>
  <si>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</si>
  <si>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</si>
  <si>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</si>
  <si>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</si>
  <si>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</si>
  <si>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</si>
  <si>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</si>
  <si>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</si>
  <si>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</si>
  <si>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</si>
  <si>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</si>
  <si>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</si>
  <si>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</si>
  <si>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</si>
  <si>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</si>
  <si>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</si>
  <si>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</si>
  <si>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</si>
  <si>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</si>
  <si>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</si>
  <si>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</si>
  <si>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</si>
  <si>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</si>
  <si>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</si>
  <si>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</si>
  <si>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</si>
  <si>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</si>
  <si>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</si>
  <si>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</si>
  <si>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</si>
  <si>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</si>
  <si>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</si>
  <si>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</si>
  <si>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</si>
  <si>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</si>
  <si>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</si>
  <si>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</si>
  <si>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</si>
  <si>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</si>
  <si>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</si>
  <si>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</si>
  <si>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</si>
  <si>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</si>
  <si>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</si>
  <si>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</si>
  <si>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</si>
  <si>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</si>
  <si>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</si>
  <si>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</si>
  <si>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</si>
  <si>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</si>
  <si>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</si>
  <si>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</si>
  <si>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</si>
  <si>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</si>
  <si>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</si>
  <si>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</si>
  <si>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</si>
  <si>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</si>
  <si>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</si>
  <si>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</si>
  <si>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</si>
  <si>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</si>
  <si>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</si>
  <si>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</si>
  <si>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</si>
  <si>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</si>
  <si>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</si>
  <si>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</si>
  <si>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</si>
  <si>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</si>
  <si>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</si>
  <si>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</si>
  <si>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</si>
  <si>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</si>
  <si>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</si>
  <si>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</si>
  <si>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</si>
  <si>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</si>
  <si>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</si>
  <si>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</si>
  <si>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</si>
  <si>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</si>
  <si>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</si>
  <si>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</si>
  <si>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</si>
  <si>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</si>
  <si>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</si>
  <si>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</si>
  <si>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</si>
  <si>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</si>
  <si>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</si>
  <si>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</si>
  <si>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</si>
  <si>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</si>
  <si>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</si>
  <si>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</si>
  <si>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</si>
  <si>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</si>
  <si>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</si>
  <si>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</si>
  <si>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</si>
  <si>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</si>
  <si>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</si>
  <si>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</si>
  <si>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</si>
  <si>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</si>
  <si>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</si>
  <si>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</si>
  <si>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</si>
  <si>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</si>
  <si>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</si>
  <si>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</si>
  <si>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</si>
  <si>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</si>
  <si>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</si>
  <si>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</si>
  <si>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</si>
  <si>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</si>
  <si>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</si>
  <si>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</si>
  <si>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</si>
  <si>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</si>
  <si>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</si>
  <si>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</si>
  <si>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</si>
  <si>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</si>
  <si>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</si>
  <si>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</si>
  <si>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</si>
  <si>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</si>
  <si>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</si>
  <si>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</si>
  <si>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</si>
  <si>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</si>
  <si>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</si>
  <si>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</si>
  <si>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</si>
  <si>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</si>
  <si>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</si>
  <si>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</si>
  <si>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</si>
  <si>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</si>
  <si>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</si>
  <si>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</si>
  <si>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</si>
  <si>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</si>
  <si>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</si>
  <si>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</si>
  <si>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</si>
  <si>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</si>
  <si>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</si>
  <si>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</si>
  <si>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</si>
  <si>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</si>
  <si>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</si>
  <si>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</si>
  <si>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</si>
  <si>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</si>
  <si>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</si>
  <si>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</si>
  <si>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</si>
  <si>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</si>
  <si>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</si>
  <si>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</si>
  <si>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</si>
  <si>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</si>
  <si>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</si>
  <si>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</si>
  <si>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</si>
  <si>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</si>
  <si>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</si>
  <si>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</si>
  <si>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</si>
  <si>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</si>
  <si>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</si>
  <si>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</si>
  <si>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</si>
  <si>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</si>
  <si>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</si>
  <si>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</si>
  <si>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</si>
  <si>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</si>
  <si>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</si>
  <si>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</si>
  <si>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</si>
  <si>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</si>
  <si>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</si>
  <si>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</si>
  <si>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</si>
  <si>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</si>
  <si>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</si>
  <si>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</si>
  <si>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</si>
  <si>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</si>
  <si>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</si>
  <si>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</si>
  <si>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</si>
  <si>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</si>
  <si>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</si>
  <si>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</si>
  <si>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</si>
  <si>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</si>
  <si>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</si>
  <si>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</si>
  <si>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</si>
  <si>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</si>
  <si>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</si>
  <si>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</si>
  <si>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</si>
  <si>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</si>
  <si>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</si>
  <si>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</si>
  <si>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</si>
  <si>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</si>
  <si>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</si>
  <si>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</si>
  <si>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</si>
  <si>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</si>
  <si>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</si>
  <si>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</si>
  <si>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</si>
  <si>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</si>
  <si>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</si>
  <si>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</si>
  <si>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</si>
  <si>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</si>
  <si>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</si>
  <si>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</si>
  <si>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</si>
  <si>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</si>
  <si>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</si>
  <si>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</si>
  <si>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</si>
  <si>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</si>
  <si>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</si>
  <si>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</si>
  <si>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</si>
  <si>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</si>
  <si>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</si>
  <si>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</si>
  <si>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</si>
  <si>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</si>
  <si>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</si>
  <si>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</si>
  <si>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</si>
  <si>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</si>
  <si>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</si>
  <si>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</si>
  <si>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</si>
  <si>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</si>
  <si>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</si>
  <si>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</si>
  <si>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</si>
  <si>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</si>
  <si>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</si>
  <si>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</si>
  <si>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</si>
  <si>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</si>
  <si>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</si>
  <si>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</si>
  <si>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</si>
  <si>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</si>
  <si>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</si>
  <si>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</si>
  <si>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</si>
  <si>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</si>
  <si>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</si>
  <si>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</si>
  <si>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</si>
  <si>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</si>
  <si>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</si>
  <si>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</si>
  <si>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</si>
  <si>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</si>
  <si>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</si>
  <si>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</si>
  <si>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</si>
  <si>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</si>
  <si>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</si>
  <si>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</si>
  <si>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</si>
  <si>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</si>
  <si>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</si>
  <si>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</si>
  <si>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</si>
  <si>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</si>
  <si>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</si>
  <si>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</si>
  <si>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</si>
  <si>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</si>
  <si>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</si>
  <si>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</si>
  <si>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</si>
  <si>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</si>
  <si>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</si>
  <si>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</si>
  <si>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</si>
  <si>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</si>
  <si>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</si>
  <si>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</si>
  <si>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</si>
  <si>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</si>
  <si>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</si>
  <si>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</si>
  <si>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</si>
  <si>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</si>
  <si>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</si>
  <si>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</si>
  <si>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</si>
  <si>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</si>
  <si>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</si>
  <si>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</si>
  <si>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</si>
  <si>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</si>
  <si>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</si>
  <si>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</si>
  <si>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</si>
  <si>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</si>
  <si>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</si>
  <si>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</si>
  <si>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</si>
  <si>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</si>
  <si>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</si>
  <si>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</si>
  <si>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</si>
  <si>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</si>
  <si>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</si>
  <si>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</si>
  <si>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</si>
  <si>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</si>
  <si>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</si>
  <si>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</si>
  <si>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</si>
  <si>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</si>
  <si>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</si>
  <si>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</si>
  <si>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</si>
  <si>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</si>
  <si>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</si>
  <si>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</si>
  <si>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</si>
  <si>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</si>
  <si>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</si>
  <si>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</si>
  <si>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</si>
  <si>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</si>
  <si>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</si>
  <si>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</si>
  <si>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</si>
  <si>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</si>
  <si>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</si>
  <si>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</si>
  <si>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</si>
  <si>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</si>
  <si>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</si>
  <si>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</si>
  <si>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</si>
  <si>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</si>
  <si>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</si>
  <si>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</si>
  <si>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</si>
  <si>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</si>
  <si>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</si>
  <si>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</si>
  <si>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</si>
  <si>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</si>
  <si>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</si>
  <si>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</si>
  <si>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</si>
  <si>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</si>
  <si>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</si>
  <si>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</si>
  <si>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</si>
  <si>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</si>
  <si>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</si>
  <si>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</si>
  <si>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</si>
  <si>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</si>
  <si>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</si>
  <si>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</si>
  <si>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</si>
  <si>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</si>
  <si>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</si>
  <si>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</si>
  <si>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</si>
  <si>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</si>
  <si>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</si>
  <si>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</si>
  <si>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</si>
  <si>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</si>
  <si>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</si>
  <si>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</si>
  <si>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</si>
  <si>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</si>
  <si>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</si>
  <si>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</si>
  <si>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</si>
  <si>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</si>
  <si>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</si>
  <si>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</si>
  <si>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</si>
  <si>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</si>
  <si>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</si>
  <si>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</si>
  <si>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</si>
  <si>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</si>
  <si>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</si>
  <si>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</si>
  <si>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</si>
  <si>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</si>
  <si>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</si>
  <si>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</si>
  <si>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</si>
  <si>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</si>
  <si>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</si>
  <si>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</si>
  <si>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</si>
  <si>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</si>
  <si>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</si>
  <si>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</si>
  <si>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</si>
  <si>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</si>
  <si>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</si>
  <si>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</si>
  <si>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</si>
  <si>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</si>
  <si>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</si>
  <si>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</si>
  <si>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</si>
  <si>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</si>
  <si>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</si>
  <si>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</si>
  <si>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</si>
  <si>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</si>
  <si>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</si>
  <si>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</si>
  <si>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</si>
  <si>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</si>
  <si>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</si>
  <si>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</si>
  <si>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</si>
  <si>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</si>
  <si>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</si>
  <si>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</si>
  <si>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</si>
  <si>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</si>
  <si>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</si>
  <si>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</si>
  <si>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</si>
  <si>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</si>
  <si>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</si>
  <si>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</si>
  <si>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</si>
  <si>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</si>
  <si>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</si>
  <si>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</si>
  <si>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</si>
  <si>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</si>
  <si>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</si>
  <si>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</si>
  <si>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</si>
  <si>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</si>
  <si>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</si>
  <si>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</si>
  <si>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</si>
  <si>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</si>
  <si>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</si>
  <si>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</si>
  <si>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</si>
  <si>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</si>
  <si>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</si>
  <si>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</si>
  <si>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</si>
  <si>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</si>
  <si>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</si>
  <si>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</si>
  <si>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</si>
  <si>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</si>
  <si>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</si>
  <si>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</si>
  <si>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</si>
  <si>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</si>
  <si>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</si>
  <si>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</si>
  <si>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</si>
  <si>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</si>
  <si>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</si>
  <si>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</si>
  <si>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</si>
  <si>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</si>
  <si>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</si>
  <si>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</si>
  <si>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</si>
  <si>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</si>
  <si>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</si>
  <si>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</si>
  <si>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</si>
  <si>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</si>
  <si>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</si>
  <si>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</si>
  <si>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</si>
  <si>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</si>
  <si>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</si>
  <si>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</si>
  <si>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</si>
  <si>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</si>
  <si>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</si>
  <si>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</si>
  <si>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</si>
  <si>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</si>
  <si>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</si>
  <si>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</si>
  <si>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</si>
  <si>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</si>
  <si>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</si>
  <si>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</si>
  <si>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</si>
  <si>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</si>
  <si>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</si>
  <si>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</si>
  <si>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</si>
  <si>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</si>
  <si>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</si>
  <si>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</si>
  <si>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</si>
  <si>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</si>
  <si>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</si>
  <si>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</si>
  <si>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</si>
  <si>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</si>
  <si>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</si>
  <si>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</si>
  <si>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</si>
  <si>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</si>
  <si>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</si>
  <si>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</si>
  <si>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</si>
  <si>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</si>
  <si>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</si>
  <si>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</si>
  <si>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</si>
  <si>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</si>
  <si>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</si>
  <si>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</si>
  <si>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</si>
  <si>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</si>
  <si>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</si>
  <si>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</si>
  <si>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</si>
  <si>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</si>
  <si>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</si>
  <si>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</si>
  <si>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</si>
  <si>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</si>
  <si>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</si>
  <si>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</si>
  <si>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</si>
  <si>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</si>
  <si>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</si>
  <si>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</si>
  <si>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</si>
  <si>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</si>
  <si>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</si>
  <si>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</si>
  <si>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</si>
  <si>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</si>
  <si>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</si>
  <si>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</si>
  <si>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</si>
  <si>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</si>
  <si>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</si>
  <si>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</si>
  <si>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</si>
  <si>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</si>
  <si>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</si>
  <si>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</si>
  <si>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</si>
  <si>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</si>
  <si>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</si>
  <si>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</si>
  <si>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</si>
  <si>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</si>
  <si>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</si>
  <si>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</si>
  <si>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</si>
  <si>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</si>
  <si>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</si>
  <si>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</si>
  <si>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</si>
  <si>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</si>
  <si>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</si>
  <si>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</si>
  <si>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</si>
  <si>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</si>
  <si>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</si>
  <si>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</si>
  <si>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</si>
  <si>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</si>
  <si>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</si>
  <si>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</si>
  <si>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</si>
  <si>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</si>
  <si>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</si>
  <si>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</si>
  <si>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</si>
  <si>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</si>
  <si>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</si>
  <si>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</si>
  <si>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</si>
  <si>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</si>
  <si>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</si>
  <si>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</si>
  <si>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</si>
  <si>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</si>
  <si>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</si>
  <si>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</si>
  <si>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</si>
  <si>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</si>
  <si>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</si>
  <si>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</si>
  <si>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</si>
  <si>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</si>
  <si>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</si>
  <si>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</si>
  <si>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</si>
  <si>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</si>
  <si>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</si>
  <si>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</si>
  <si>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</si>
  <si>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</si>
  <si>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</si>
  <si>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</si>
  <si>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</si>
  <si>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</si>
  <si>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</si>
  <si>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</si>
  <si>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</si>
  <si>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</si>
  <si>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</si>
  <si>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</si>
  <si>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</si>
  <si>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</si>
  <si>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</si>
  <si>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</si>
  <si>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</si>
  <si>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</si>
  <si>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</si>
  <si>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</si>
  <si>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</si>
  <si>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</si>
  <si>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</si>
  <si>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</si>
  <si>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</si>
  <si>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</si>
  <si>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</si>
  <si>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</si>
  <si>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</si>
  <si>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</si>
  <si>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</si>
  <si>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</si>
  <si>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</si>
  <si>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</si>
  <si>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</si>
  <si>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</si>
  <si>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</si>
  <si>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</si>
  <si>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</si>
  <si>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</si>
  <si>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</si>
  <si>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</si>
  <si>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</si>
  <si>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</si>
  <si>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</si>
  <si>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</si>
  <si>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</si>
  <si>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</si>
  <si>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</si>
  <si>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</si>
  <si>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</si>
  <si>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</si>
  <si>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</si>
  <si>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</si>
  <si>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</si>
  <si>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</si>
  <si>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</si>
  <si>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</si>
  <si>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</si>
  <si>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</si>
  <si>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</si>
  <si>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</si>
  <si>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</si>
  <si>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</si>
  <si>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</si>
  <si>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</si>
  <si>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</si>
  <si>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</si>
  <si>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</si>
  <si>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</si>
  <si>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</si>
  <si>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</si>
  <si>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</si>
  <si>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</si>
  <si>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</si>
  <si>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</si>
  <si>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</si>
  <si>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</si>
  <si>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</si>
  <si>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</si>
  <si>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</si>
  <si>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</si>
  <si>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</si>
  <si>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</si>
  <si>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</si>
  <si>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</si>
  <si>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</si>
  <si>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</si>
  <si>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</si>
  <si>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</si>
  <si>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</si>
  <si>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</si>
  <si>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</si>
  <si>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</si>
  <si>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</si>
  <si>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</si>
  <si>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</si>
  <si>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</si>
  <si>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</si>
  <si>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</si>
  <si>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</si>
  <si>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</si>
  <si>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</si>
  <si>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</si>
  <si>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</si>
  <si>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</si>
  <si>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</si>
  <si>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</si>
  <si>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</si>
  <si>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</si>
  <si>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</si>
  <si>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</si>
  <si>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</si>
  <si>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</si>
  <si>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</si>
  <si>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</si>
  <si>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</si>
  <si>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</si>
  <si>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</si>
  <si>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</si>
  <si>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</si>
  <si>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</si>
  <si>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</si>
  <si>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</si>
  <si>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</si>
  <si>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</si>
  <si>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</si>
  <si>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</si>
  <si>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</si>
  <si>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</si>
  <si>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</si>
  <si>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</si>
  <si>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</si>
  <si>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</si>
  <si>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</si>
  <si>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</si>
  <si>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</si>
  <si>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</si>
  <si>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</si>
  <si>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</si>
  <si>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</si>
  <si>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</si>
  <si>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</si>
  <si>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</si>
  <si>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</si>
  <si>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</si>
  <si>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</si>
  <si>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</si>
  <si>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</si>
  <si>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</si>
  <si>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</si>
  <si>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</si>
  <si>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</si>
  <si>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</si>
  <si>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</si>
  <si>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</si>
  <si>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</si>
  <si>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</si>
  <si>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</si>
  <si>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</si>
  <si>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</si>
  <si>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</si>
  <si>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</si>
  <si>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</si>
  <si>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</si>
  <si>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</si>
  <si>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</si>
  <si>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</si>
  <si>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</si>
  <si>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</si>
  <si>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</si>
  <si>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</si>
  <si>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</si>
  <si>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</si>
  <si>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</si>
  <si>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</si>
  <si>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</si>
  <si>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</si>
  <si>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</si>
  <si>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</si>
  <si>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</si>
  <si>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</si>
  <si>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</si>
  <si>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</si>
  <si>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</si>
  <si>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</si>
  <si>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</si>
  <si>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</si>
  <si>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</si>
  <si>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</si>
  <si>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</si>
  <si>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</si>
  <si>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</si>
  <si>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</si>
  <si>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</si>
  <si>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</si>
  <si>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</si>
  <si>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</si>
  <si>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</si>
  <si>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</si>
  <si>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</si>
  <si>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</si>
  <si>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</si>
  <si>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</si>
  <si>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</si>
  <si>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</si>
  <si>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</si>
  <si>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</si>
  <si>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</si>
  <si>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</si>
  <si>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</si>
  <si>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</si>
  <si>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</si>
  <si>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</si>
  <si>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</si>
  <si>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</si>
  <si>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</si>
  <si>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</si>
  <si>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</si>
  <si>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</si>
  <si>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</si>
  <si>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</si>
  <si>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</si>
  <si>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</si>
  <si>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</si>
  <si>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</si>
  <si>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</si>
  <si>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</si>
  <si>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</si>
  <si>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</si>
  <si>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</si>
  <si>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</si>
  <si>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</si>
  <si>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</si>
  <si>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</si>
  <si>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</si>
  <si>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</si>
  <si>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</si>
  <si>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</si>
  <si>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</si>
  <si>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</si>
  <si>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</si>
  <si>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</si>
  <si>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</si>
  <si>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</si>
  <si>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</si>
  <si>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</si>
  <si>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</si>
  <si>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</si>
  <si>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</si>
  <si>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</si>
  <si>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</si>
  <si>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</si>
  <si>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</si>
  <si>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</si>
  <si>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</si>
  <si>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</si>
  <si>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</si>
  <si>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</si>
  <si>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</si>
  <si>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</si>
  <si>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</si>
  <si>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</si>
  <si>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</si>
  <si>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</si>
  <si>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</si>
  <si>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</si>
  <si>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</si>
  <si>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</si>
  <si>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</si>
  <si>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</si>
  <si>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</si>
  <si>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</si>
  <si>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</si>
  <si>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</si>
  <si>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</si>
  <si>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</si>
  <si>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</si>
  <si>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</si>
  <si>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</si>
  <si>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</si>
  <si>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</si>
  <si>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</si>
  <si>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</si>
  <si>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</si>
  <si>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</si>
  <si>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</si>
  <si>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</si>
  <si>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</si>
  <si>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</si>
  <si>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</si>
  <si>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</si>
  <si>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</si>
  <si>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</si>
  <si>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</si>
  <si>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</si>
  <si>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</si>
  <si>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</si>
  <si>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</si>
  <si>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</si>
  <si>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</si>
  <si>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</si>
  <si>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</si>
  <si>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</si>
  <si>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</si>
  <si>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</si>
  <si>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</si>
  <si>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</si>
  <si>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</si>
  <si>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</si>
  <si>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</si>
  <si>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</si>
  <si>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</si>
  <si>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</si>
  <si>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</si>
  <si>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</si>
  <si>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</si>
  <si>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</si>
  <si>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</si>
  <si>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</si>
  <si>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</si>
  <si>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</si>
  <si>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</si>
  <si>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</si>
  <si>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</si>
  <si>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</si>
  <si>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</si>
  <si>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</si>
  <si>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</si>
  <si>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</si>
  <si>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</si>
  <si>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</si>
  <si>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</si>
  <si>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</si>
  <si>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</si>
  <si>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</si>
  <si>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</si>
  <si>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</si>
  <si>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</si>
  <si>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</si>
  <si>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</si>
  <si>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</si>
  <si>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</si>
  <si>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</si>
  <si>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</si>
  <si>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</si>
  <si>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</si>
  <si>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</si>
  <si>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</si>
  <si>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</si>
  <si>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</si>
  <si>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</si>
  <si>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</si>
  <si>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</si>
  <si>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</si>
  <si>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</si>
  <si>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</si>
  <si>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</si>
  <si>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</si>
  <si>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</si>
  <si>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</si>
  <si>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</si>
  <si>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</si>
  <si>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</si>
  <si>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</si>
  <si>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</si>
  <si>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</si>
  <si>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</si>
  <si>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</si>
  <si>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</si>
  <si>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</si>
  <si>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</si>
  <si>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</si>
  <si>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</si>
  <si>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</si>
  <si>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</si>
  <si>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</si>
  <si>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</si>
  <si>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</si>
  <si>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</si>
  <si>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</si>
  <si>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</si>
  <si>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</si>
  <si>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</si>
  <si>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</si>
  <si>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</si>
  <si>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</si>
  <si>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</si>
  <si>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</si>
  <si>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</si>
  <si>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</si>
  <si>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</si>
  <si>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</si>
  <si>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</si>
  <si>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</si>
  <si>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</si>
  <si>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</si>
  <si>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</si>
  <si>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</si>
  <si>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</si>
  <si>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</si>
  <si>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</si>
  <si>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</si>
  <si>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</si>
  <si>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</si>
  <si>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</si>
  <si>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</si>
  <si>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</si>
  <si>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</si>
  <si>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</si>
  <si>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</si>
  <si>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</si>
  <si>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</si>
  <si>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</si>
  <si>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</si>
  <si>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</si>
  <si>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</si>
  <si>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</si>
  <si>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</si>
  <si>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</si>
  <si>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</si>
  <si>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</si>
  <si>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</si>
  <si>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</si>
  <si>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</si>
  <si>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</si>
  <si>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</si>
  <si>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</si>
  <si>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</si>
  <si>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</si>
  <si>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</si>
  <si>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</si>
  <si>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</si>
  <si>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</si>
  <si>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</si>
  <si>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</si>
  <si>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</si>
  <si>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</si>
  <si>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</si>
  <si>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</si>
  <si>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</si>
  <si>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</si>
  <si>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</si>
  <si>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</si>
  <si>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</si>
  <si>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</si>
  <si>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</si>
  <si>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</si>
  <si>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</si>
  <si>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</si>
  <si>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</si>
  <si>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</si>
  <si>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</si>
  <si>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</si>
  <si>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</si>
  <si>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</si>
  <si>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</si>
  <si>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</si>
  <si>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</si>
  <si>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</si>
  <si>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</si>
  <si>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</si>
  <si>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</si>
  <si>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</si>
  <si>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</si>
  <si>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</si>
  <si>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</si>
  <si>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</si>
  <si>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</si>
  <si>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</si>
  <si>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</si>
  <si>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</si>
  <si>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</si>
  <si>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</si>
  <si>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</si>
  <si>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</si>
  <si>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</si>
  <si>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</si>
  <si>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</si>
  <si>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</si>
  <si>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</si>
  <si>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</si>
  <si>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</si>
  <si>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</si>
  <si>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</si>
  <si>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</si>
  <si>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</si>
  <si>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</si>
  <si>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</si>
  <si>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</si>
  <si>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</si>
  <si>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</si>
  <si>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</si>
  <si>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</si>
  <si>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</si>
  <si>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</si>
  <si>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</si>
  <si>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</si>
  <si>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</si>
  <si>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</si>
  <si>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</si>
  <si>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</si>
  <si>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</si>
  <si>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</si>
  <si>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</si>
  <si>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</si>
  <si>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</si>
  <si>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</si>
  <si>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</si>
  <si>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</si>
  <si>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</si>
  <si>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</si>
  <si>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</si>
  <si>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</si>
  <si>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</si>
  <si>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</si>
  <si>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</si>
  <si>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</si>
  <si>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</si>
  <si>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</si>
  <si>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</si>
  <si>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</si>
  <si>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</si>
  <si>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</si>
  <si>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</si>
  <si>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</si>
  <si>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</si>
  <si>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</si>
  <si>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</si>
  <si>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</si>
  <si>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</si>
  <si>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</si>
  <si>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</si>
  <si>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</si>
  <si>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</si>
  <si>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</si>
  <si>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</si>
  <si>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</si>
  <si>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</si>
  <si>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</si>
  <si>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</si>
  <si>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</si>
  <si>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</si>
  <si>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</si>
  <si>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</si>
  <si>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</si>
  <si>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</si>
  <si>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</si>
  <si>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</si>
  <si>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</si>
  <si>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</si>
  <si>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</si>
  <si>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</si>
  <si>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</si>
  <si>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</si>
  <si>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</si>
  <si>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</si>
  <si>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</si>
  <si>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</si>
  <si>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</si>
  <si>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</si>
  <si>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</si>
  <si>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</si>
  <si>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</si>
  <si>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</si>
  <si>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</si>
  <si>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</si>
  <si>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</si>
  <si>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</si>
  <si>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</si>
  <si>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</si>
  <si>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</si>
  <si>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</si>
  <si>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</si>
  <si>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</si>
  <si>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</si>
  <si>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</si>
  <si>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</si>
  <si>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</si>
  <si>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</si>
  <si>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</si>
  <si>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</si>
  <si>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</si>
  <si>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</si>
  <si>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</si>
  <si>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</si>
  <si>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</si>
  <si>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</si>
  <si>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</si>
  <si>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</si>
  <si>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</si>
  <si>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</si>
  <si>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</si>
  <si>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</si>
  <si>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</si>
  <si>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</si>
  <si>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</si>
  <si>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</si>
  <si>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</si>
  <si>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</si>
  <si>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</si>
  <si>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</si>
  <si>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</si>
  <si>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</si>
  <si>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</si>
  <si>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</si>
  <si>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</si>
  <si>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</si>
  <si>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</si>
  <si>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</si>
  <si>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</si>
  <si>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</si>
  <si>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</si>
  <si>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</si>
  <si>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</si>
  <si>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</si>
  <si>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</si>
  <si>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</si>
  <si>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</si>
  <si>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</si>
  <si>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</si>
  <si>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</si>
  <si>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</si>
  <si>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</si>
  <si>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</si>
  <si>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</si>
  <si>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</si>
  <si>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</si>
  <si>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</si>
  <si>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</si>
  <si>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</si>
  <si>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</si>
  <si>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</si>
  <si>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</si>
  <si>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</si>
  <si>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</si>
  <si>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</si>
  <si>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</si>
  <si>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</si>
  <si>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</si>
  <si>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</si>
  <si>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</si>
  <si>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</si>
  <si>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</si>
  <si>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</si>
  <si>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</si>
  <si>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</si>
  <si>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</si>
  <si>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</si>
  <si>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</si>
  <si>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</si>
  <si>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</si>
  <si>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</si>
  <si>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</si>
  <si>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</si>
  <si>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</si>
  <si>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</si>
  <si>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</si>
  <si>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</si>
  <si>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</si>
  <si>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</si>
  <si>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</si>
  <si>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</si>
  <si>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</si>
  <si>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</si>
  <si>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</si>
  <si>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</si>
  <si>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</si>
  <si>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</si>
  <si>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</si>
  <si>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</si>
  <si>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</si>
  <si>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</si>
  <si>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</si>
  <si>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</si>
  <si>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</si>
  <si>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</si>
  <si>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</si>
  <si>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</si>
  <si>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</si>
  <si>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</si>
  <si>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</si>
  <si>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</si>
  <si>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</si>
  <si>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</si>
  <si>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</si>
  <si>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</si>
  <si>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</si>
  <si>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</si>
  <si>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</si>
  <si>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</si>
  <si>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</si>
  <si>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</si>
  <si>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</si>
  <si>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</si>
  <si>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</si>
  <si>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</si>
  <si>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</si>
  <si>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</si>
  <si>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</si>
  <si>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</si>
  <si>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</si>
  <si>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</si>
  <si>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</si>
  <si>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</si>
  <si>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</si>
  <si>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</si>
  <si>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</si>
  <si>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</si>
  <si>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</si>
  <si>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</si>
  <si>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</si>
  <si>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</si>
  <si>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</si>
  <si>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</si>
  <si>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</si>
  <si>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</si>
  <si>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</si>
  <si>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</si>
  <si>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</si>
  <si>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</si>
  <si>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</si>
  <si>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</si>
  <si>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</si>
  <si>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</si>
  <si>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</si>
  <si>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</si>
  <si>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</si>
  <si>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</si>
  <si>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</si>
  <si>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</si>
  <si>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</si>
  <si>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</si>
  <si>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</si>
  <si>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</si>
  <si>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</si>
  <si>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</si>
  <si>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</si>
  <si>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</si>
  <si>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</si>
  <si>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</si>
  <si>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</si>
  <si>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</si>
  <si>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</si>
  <si>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</si>
  <si>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</si>
  <si>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</si>
  <si>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</si>
  <si>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</si>
  <si>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</si>
  <si>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</si>
  <si>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</si>
  <si>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</si>
  <si>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</si>
  <si>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</si>
  <si>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</si>
  <si>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</si>
  <si>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</si>
  <si>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</si>
  <si>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</si>
  <si>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</si>
  <si>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</si>
  <si>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</si>
  <si>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</si>
  <si>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</si>
  <si>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</si>
  <si>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</si>
  <si>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</si>
  <si>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</si>
  <si>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</si>
  <si>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</si>
  <si>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</si>
  <si>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</si>
  <si>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</si>
  <si>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</si>
  <si>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</si>
  <si>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</si>
  <si>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</si>
  <si>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</si>
  <si>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</si>
  <si>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</si>
  <si>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</si>
  <si>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</si>
  <si>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</si>
  <si>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</si>
  <si>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</si>
  <si>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</si>
  <si>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</si>
  <si>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</si>
  <si>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</si>
  <si>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</si>
  <si>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</si>
  <si>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</si>
  <si>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</si>
  <si>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</si>
  <si>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</si>
  <si>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</si>
  <si>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</si>
  <si>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</si>
  <si>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</si>
  <si>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</si>
  <si>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</si>
  <si>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</si>
  <si>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</si>
  <si>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</si>
  <si>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</si>
  <si>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</si>
  <si>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</si>
  <si>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</si>
  <si>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</si>
  <si>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</si>
  <si>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</si>
  <si>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</si>
  <si>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</si>
  <si>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</si>
  <si>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</si>
  <si>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</si>
  <si>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</si>
  <si>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</si>
  <si>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</si>
  <si>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</si>
  <si>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</si>
  <si>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</si>
  <si>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</si>
  <si>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</si>
  <si>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</si>
  <si>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</si>
  <si>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</si>
  <si>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</si>
  <si>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</si>
  <si>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</si>
  <si>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</si>
  <si>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</si>
  <si>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</si>
  <si>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</si>
  <si>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</si>
  <si>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</si>
  <si>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</si>
  <si>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</si>
  <si>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</si>
  <si>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</si>
  <si>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</si>
  <si>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</si>
  <si>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</si>
  <si>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</si>
  <si>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</si>
  <si>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</si>
  <si>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</si>
  <si>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</si>
  <si>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</si>
  <si>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</si>
  <si>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</si>
  <si>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</si>
  <si>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</si>
  <si>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</si>
  <si>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</si>
  <si>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</si>
  <si>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</si>
  <si>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</si>
  <si>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</si>
  <si>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</si>
  <si>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</si>
  <si>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</si>
  <si>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</si>
  <si>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</si>
  <si>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</si>
  <si>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</si>
  <si>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</si>
  <si>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</si>
  <si>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</si>
  <si>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</si>
  <si>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</si>
  <si>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</si>
  <si>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</si>
  <si>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</si>
  <si>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</si>
  <si>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</si>
  <si>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</si>
  <si>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</si>
  <si>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</si>
  <si>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</si>
  <si>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</si>
  <si>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</si>
  <si>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</si>
  <si>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</si>
  <si>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</si>
  <si>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</si>
  <si>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</si>
  <si>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</si>
  <si>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</si>
  <si>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</si>
  <si>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</si>
  <si>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</si>
  <si>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</si>
  <si>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</si>
  <si>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</si>
  <si>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</si>
  <si>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</si>
  <si>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</si>
  <si>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</si>
  <si>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</si>
  <si>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</si>
  <si>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</si>
  <si>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</si>
  <si>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</si>
  <si>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</si>
  <si>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</si>
  <si>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</si>
  <si>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</si>
  <si>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</si>
  <si>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</si>
  <si>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</si>
  <si>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</si>
  <si>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</si>
  <si>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</si>
  <si>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</si>
  <si>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</si>
  <si>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</si>
  <si>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</si>
  <si>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</si>
  <si>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</si>
  <si>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</si>
  <si>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</si>
  <si>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</si>
  <si>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</si>
  <si>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</si>
  <si>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</si>
  <si>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</si>
  <si>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</si>
  <si>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</si>
  <si>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</si>
  <si>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</si>
  <si>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</si>
  <si>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</si>
  <si>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</si>
  <si>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</si>
  <si>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</si>
  <si>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</si>
  <si>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</si>
  <si>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</si>
  <si>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</si>
  <si>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</si>
  <si>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</si>
  <si>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</si>
  <si>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</si>
  <si>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</si>
  <si>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</si>
  <si>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</si>
  <si>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</si>
  <si>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</si>
  <si>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</si>
  <si>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</si>
  <si>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</si>
  <si>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</si>
  <si>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</si>
  <si>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</si>
  <si>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</si>
  <si>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</si>
  <si>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</si>
  <si>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</si>
  <si>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</si>
  <si>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</si>
  <si>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</si>
  <si>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</si>
  <si>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</si>
  <si>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</si>
  <si>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</si>
  <si>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</si>
  <si>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</si>
  <si>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</si>
  <si>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</si>
  <si>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</si>
  <si>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</si>
  <si>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</si>
  <si>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</si>
  <si>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</si>
  <si>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</si>
  <si>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</si>
  <si>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</si>
  <si>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</si>
  <si>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</si>
  <si>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</si>
  <si>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</si>
  <si>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</si>
  <si>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</si>
  <si>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</si>
  <si>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</si>
  <si>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</si>
  <si>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</si>
  <si>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</si>
  <si>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</si>
  <si>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</si>
  <si>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</si>
  <si>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</si>
  <si>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</si>
  <si>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</si>
  <si>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</si>
  <si>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</si>
  <si>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</si>
  <si>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</si>
  <si>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</si>
  <si>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</si>
  <si>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</si>
  <si>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</si>
  <si>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</si>
  <si>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</si>
  <si>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</si>
  <si>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</si>
  <si>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</si>
  <si>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</si>
  <si>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</si>
  <si>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</si>
  <si>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</si>
  <si>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</si>
  <si>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</si>
  <si>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</si>
  <si>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</si>
  <si>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</si>
  <si>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</si>
  <si>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</si>
  <si>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</si>
  <si>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</si>
  <si>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</si>
  <si>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</si>
  <si>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</si>
  <si>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</si>
  <si>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</si>
  <si>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</si>
  <si>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</si>
  <si>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</si>
  <si>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</si>
  <si>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</si>
  <si>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</si>
  <si>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</si>
  <si>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</si>
  <si>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</si>
  <si>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</si>
  <si>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</si>
  <si>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</si>
  <si>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</si>
  <si>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</si>
  <si>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</si>
  <si>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</si>
  <si>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</si>
  <si>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</si>
  <si>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</si>
  <si>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</si>
  <si>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</si>
  <si>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</si>
  <si>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</si>
  <si>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</si>
  <si>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</si>
  <si>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</si>
  <si>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</si>
  <si>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</si>
  <si>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</si>
  <si>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</si>
  <si>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</si>
  <si>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</si>
  <si>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</si>
  <si>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</si>
  <si>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</si>
  <si>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</si>
  <si>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</si>
  <si>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</si>
  <si>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</si>
  <si>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</si>
  <si>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</si>
  <si>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</si>
  <si>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</si>
  <si>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</si>
  <si>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</si>
  <si>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</si>
  <si>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</si>
  <si>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</si>
  <si>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</si>
  <si>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</si>
  <si>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</si>
  <si>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</si>
  <si>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</si>
  <si>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</si>
  <si>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</si>
  <si>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</si>
  <si>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</si>
  <si>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</si>
  <si>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</si>
  <si>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</si>
  <si>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</si>
  <si>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</si>
  <si>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</si>
  <si>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</si>
  <si>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</si>
  <si>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</si>
  <si>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</si>
  <si>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</si>
  <si>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</si>
  <si>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</si>
  <si>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</si>
  <si>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</si>
  <si>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</si>
  <si>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</si>
  <si>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</si>
  <si>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</si>
  <si>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</si>
  <si>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</si>
  <si>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</si>
  <si>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</si>
  <si>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</si>
  <si>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</si>
  <si>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</si>
  <si>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</si>
  <si>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</si>
  <si>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</si>
  <si>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</si>
  <si>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</si>
  <si>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</si>
  <si>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</si>
  <si>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</si>
  <si>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</si>
  <si>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</si>
  <si>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</si>
  <si>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</si>
  <si>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</si>
  <si>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</si>
  <si>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</si>
  <si>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</si>
  <si>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</si>
  <si>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</si>
  <si>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</si>
  <si>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</si>
  <si>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</si>
  <si>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</si>
  <si>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</si>
  <si>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</si>
  <si>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</si>
  <si>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</si>
  <si>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</si>
  <si>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</si>
  <si>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</si>
  <si>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</si>
  <si>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</si>
  <si>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</si>
  <si>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</si>
  <si>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</si>
  <si>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</si>
  <si>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</si>
  <si>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</si>
  <si>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</si>
  <si>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</si>
  <si>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</si>
  <si>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</si>
  <si>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</si>
  <si>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</si>
  <si>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</si>
  <si>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</si>
  <si>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</si>
  <si>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</si>
  <si>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</si>
  <si>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</si>
  <si>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</si>
  <si>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</si>
  <si>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</si>
  <si>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</si>
  <si>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</si>
  <si>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</si>
  <si>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</si>
  <si>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</si>
  <si>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</si>
  <si>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</si>
  <si>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</si>
  <si>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</si>
  <si>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</si>
  <si>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</si>
  <si>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</si>
  <si>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</si>
  <si>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</si>
  <si>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</si>
  <si>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</si>
  <si>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</si>
  <si>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</si>
  <si>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</si>
  <si>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</si>
  <si>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</si>
  <si>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</si>
  <si>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</si>
  <si>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</si>
  <si>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</si>
  <si>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</si>
  <si>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</si>
  <si>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</si>
  <si>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</si>
  <si>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</si>
  <si>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</si>
  <si>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</si>
  <si>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</si>
  <si>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</si>
  <si>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</si>
  <si>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</si>
  <si>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</si>
  <si>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</si>
  <si>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</si>
  <si>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</si>
  <si>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</si>
  <si>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</si>
  <si>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</si>
  <si>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</si>
  <si>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</si>
  <si>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</si>
  <si>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</si>
  <si>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</si>
  <si>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</si>
  <si>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</si>
  <si>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</si>
  <si>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</si>
  <si>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</si>
  <si>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</si>
  <si>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</si>
  <si>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</si>
  <si>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</si>
  <si>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</si>
  <si>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</si>
  <si>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</si>
  <si>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</si>
  <si>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</si>
  <si>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</si>
  <si>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</si>
  <si>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</si>
  <si>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</si>
  <si>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</si>
  <si>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</si>
  <si>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</si>
  <si>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</si>
  <si>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</si>
  <si>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</si>
  <si>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</si>
  <si>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</si>
  <si>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</si>
  <si>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</si>
  <si>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</si>
  <si>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</si>
  <si>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</si>
  <si>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</si>
  <si>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</si>
  <si>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</si>
  <si>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</si>
  <si>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</si>
  <si>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</si>
  <si>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</si>
  <si>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</si>
  <si>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</si>
  <si>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</si>
  <si>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</si>
  <si>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</si>
  <si>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</si>
  <si>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</si>
  <si>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</si>
  <si>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</si>
  <si>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</si>
  <si>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</si>
  <si>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</si>
  <si>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</si>
  <si>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</si>
  <si>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</si>
  <si>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</si>
  <si>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</si>
  <si>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</si>
  <si>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</si>
  <si>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</si>
  <si>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</si>
  <si>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</si>
  <si>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</si>
  <si>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</si>
  <si>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</si>
  <si>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</si>
  <si>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</si>
  <si>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</si>
  <si>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</si>
  <si>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</si>
  <si>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</si>
  <si>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</si>
  <si>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</si>
  <si>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</si>
  <si>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</si>
  <si>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</si>
  <si>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</si>
  <si>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</si>
  <si>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</si>
  <si>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</si>
  <si>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</si>
  <si>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</si>
  <si>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</si>
  <si>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</si>
  <si>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</si>
  <si>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</si>
  <si>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</si>
  <si>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</si>
  <si>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</si>
  <si>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</si>
  <si>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</si>
  <si>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</si>
  <si>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</si>
  <si>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</si>
  <si>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</si>
  <si>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</si>
  <si>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</si>
  <si>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</si>
  <si>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</si>
  <si>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</si>
  <si>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</si>
  <si>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</si>
  <si>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</si>
  <si>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</si>
  <si>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</si>
  <si>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</si>
  <si>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</si>
  <si>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</si>
  <si>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</si>
  <si>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</si>
  <si>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</si>
  <si>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</si>
  <si>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</si>
  <si>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</si>
  <si>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</si>
  <si>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</si>
  <si>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</si>
  <si>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</si>
  <si>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</si>
  <si>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</si>
  <si>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</si>
  <si>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</si>
  <si>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</si>
  <si>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</si>
  <si>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</si>
  <si>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</si>
  <si>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</si>
  <si>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</si>
  <si>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</si>
  <si>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</si>
  <si>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</si>
  <si>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</si>
  <si>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</si>
  <si>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</si>
  <si>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</si>
  <si>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</si>
  <si>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</si>
  <si>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</si>
  <si>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</si>
  <si>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</si>
  <si>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</si>
  <si>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</si>
  <si>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</si>
  <si>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</si>
  <si>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</si>
  <si>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</si>
  <si>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</si>
  <si>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</si>
  <si>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</si>
  <si>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</si>
  <si>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</si>
  <si>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</si>
  <si>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</si>
  <si>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</si>
  <si>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</si>
  <si>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</si>
  <si>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</si>
  <si>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</si>
  <si>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</si>
  <si>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</si>
  <si>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</si>
  <si>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</si>
  <si>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</si>
  <si>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</si>
  <si>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</si>
  <si>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</si>
  <si>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</si>
  <si>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</si>
  <si>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</si>
  <si>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</si>
  <si>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</si>
  <si>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</si>
  <si>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</si>
  <si>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</si>
  <si>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</si>
  <si>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</si>
  <si>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</si>
  <si>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</si>
  <si>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</si>
  <si>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</si>
  <si>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</si>
  <si>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</si>
  <si>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</si>
  <si>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</si>
  <si>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</si>
  <si>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</si>
  <si>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</si>
  <si>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</si>
  <si>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</si>
  <si>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</si>
  <si>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</si>
  <si>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</si>
  <si>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</si>
  <si>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</si>
  <si>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</si>
  <si>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</si>
  <si>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</si>
  <si>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</si>
  <si>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</si>
  <si>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</si>
  <si>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</si>
  <si>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</si>
  <si>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</si>
  <si>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</si>
  <si>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</si>
  <si>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</si>
  <si>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</si>
  <si>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</si>
  <si>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</si>
  <si>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</si>
  <si>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</si>
  <si>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</si>
  <si>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</si>
  <si>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</si>
  <si>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</si>
  <si>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</si>
  <si>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</si>
  <si>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</si>
  <si>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</si>
  <si>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</si>
  <si>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</si>
  <si>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</si>
  <si>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</si>
  <si>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</si>
  <si>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</si>
  <si>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</si>
  <si>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</si>
  <si>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</si>
  <si>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</si>
  <si>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</si>
  <si>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</si>
  <si>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</si>
  <si>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</si>
  <si>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</si>
  <si>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</si>
  <si>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</si>
  <si>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</si>
  <si>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</si>
  <si>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</si>
  <si>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</si>
  <si>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</si>
  <si>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</si>
  <si>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</si>
  <si>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</si>
  <si>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</si>
  <si>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</si>
  <si>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</si>
  <si>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</si>
  <si>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</si>
  <si>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</si>
  <si>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</si>
  <si>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</si>
  <si>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</si>
  <si>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</si>
  <si>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</si>
  <si>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</si>
  <si>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</si>
  <si>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</si>
  <si>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</si>
  <si>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</si>
  <si>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</si>
  <si>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</si>
  <si>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</si>
  <si>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</si>
  <si>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</si>
  <si>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</si>
  <si>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</si>
  <si>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</si>
  <si>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</si>
  <si>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</si>
  <si>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</si>
  <si>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</si>
  <si>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</si>
  <si>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</si>
  <si>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</si>
  <si>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</si>
  <si>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</si>
  <si>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</si>
  <si>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</si>
  <si>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</si>
  <si>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</si>
  <si>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</si>
  <si>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</si>
  <si>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</si>
  <si>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</si>
  <si>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</si>
  <si>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</si>
  <si>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</si>
  <si>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</si>
  <si>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</si>
  <si>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</si>
  <si>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</si>
  <si>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</si>
  <si>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</si>
  <si>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</si>
  <si>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</si>
  <si>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</si>
  <si>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</si>
  <si>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</si>
  <si>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</si>
  <si>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</si>
  <si>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</si>
  <si>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</si>
  <si>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</si>
  <si>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</si>
  <si>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</si>
  <si>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</si>
  <si>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</si>
  <si>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</si>
  <si>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</si>
  <si>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</si>
  <si>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</si>
  <si>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</si>
  <si>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</si>
  <si>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</si>
  <si>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</si>
  <si>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</si>
  <si>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</si>
  <si>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</si>
  <si>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</si>
  <si>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</si>
  <si>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</si>
  <si>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</si>
  <si>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</si>
  <si>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</si>
  <si>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</si>
  <si>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</si>
  <si>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</si>
  <si>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</si>
  <si>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</si>
  <si>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</si>
  <si>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</si>
  <si>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</si>
  <si>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</si>
  <si>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</si>
  <si>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</si>
  <si>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</si>
  <si>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</si>
  <si>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</si>
  <si>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</si>
  <si>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</si>
  <si>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</si>
  <si>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</si>
  <si>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</si>
  <si>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</si>
  <si>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</si>
  <si>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</si>
  <si>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</si>
  <si>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</si>
  <si>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</si>
  <si>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</si>
  <si>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</si>
  <si>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</si>
  <si>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</si>
  <si>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</si>
  <si>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</si>
  <si>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</si>
  <si>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</si>
  <si>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</si>
  <si>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</si>
  <si>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</si>
  <si>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</si>
  <si>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</si>
  <si>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</si>
  <si>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</si>
  <si>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</si>
  <si>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</si>
  <si>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</si>
  <si>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</si>
  <si>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</si>
  <si>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</si>
  <si>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</si>
  <si>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</si>
  <si>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</si>
  <si>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</si>
  <si>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</si>
  <si>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</si>
  <si>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</si>
  <si>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</si>
  <si>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</si>
  <si>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</si>
  <si>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</si>
  <si>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</si>
  <si>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</si>
  <si>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</si>
  <si>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</si>
  <si>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</si>
  <si>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</si>
  <si>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</si>
  <si>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</si>
  <si>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</si>
  <si>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</si>
  <si>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</si>
  <si>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</si>
  <si>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</si>
  <si>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</si>
  <si>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</si>
  <si>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</si>
  <si>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</si>
  <si>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</si>
  <si>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</si>
  <si>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</si>
  <si>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</si>
  <si>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</si>
  <si>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</si>
  <si>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</si>
  <si>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</si>
  <si>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</si>
  <si>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</si>
  <si>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</si>
  <si>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</si>
  <si>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</si>
  <si>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</si>
  <si>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</si>
  <si>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</si>
  <si>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</si>
  <si>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</si>
  <si>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</si>
  <si>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</si>
  <si>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</si>
  <si>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</si>
  <si>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</si>
  <si>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</si>
  <si>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</si>
  <si>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</si>
  <si>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</si>
  <si>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</si>
  <si>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</si>
  <si>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</si>
  <si>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</si>
  <si>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</si>
  <si>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</si>
  <si>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</si>
  <si>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</si>
  <si>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</si>
  <si>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</si>
  <si>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</si>
  <si>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</si>
  <si>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</si>
  <si>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</si>
  <si>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</si>
  <si>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</si>
  <si>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</si>
  <si>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</si>
  <si>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</si>
  <si>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</si>
  <si>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</si>
  <si>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</si>
  <si>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</si>
  <si>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</si>
  <si>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</si>
  <si>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</si>
  <si>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</si>
  <si>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</si>
  <si>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</si>
  <si>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</si>
  <si>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</si>
  <si>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</si>
  <si>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</si>
  <si>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</si>
  <si>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</si>
  <si>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</si>
  <si>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</si>
  <si>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</si>
  <si>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</si>
  <si>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</si>
  <si>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</si>
  <si>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</si>
  <si>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</si>
  <si>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</si>
  <si>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</si>
  <si>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</si>
  <si>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</si>
  <si>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</si>
  <si>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</si>
  <si>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</si>
  <si>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</si>
  <si>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</si>
  <si>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</si>
  <si>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</si>
  <si>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</si>
  <si>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</si>
  <si>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</si>
  <si>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</si>
  <si>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</si>
  <si>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</si>
  <si>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</si>
  <si>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</si>
  <si>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</si>
  <si>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</si>
  <si>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</si>
  <si>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</si>
  <si>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</si>
  <si>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</si>
  <si>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</si>
  <si>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</si>
  <si>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</si>
  <si>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</si>
  <si>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</si>
  <si>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</si>
  <si>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</si>
  <si>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</si>
  <si>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</si>
  <si>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</si>
  <si>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</si>
  <si>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</si>
  <si>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</si>
  <si>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</si>
  <si>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</si>
  <si>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</si>
  <si>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</si>
  <si>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</si>
  <si>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</si>
  <si>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</si>
  <si>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</si>
  <si>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</si>
  <si>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</si>
  <si>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</si>
  <si>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</si>
  <si>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</si>
  <si>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</si>
  <si>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</si>
  <si>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</si>
  <si>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</si>
  <si>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</si>
  <si>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</si>
  <si>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</si>
  <si>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</si>
  <si>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</si>
  <si>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</si>
  <si>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</si>
  <si>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</si>
  <si>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</si>
  <si>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</si>
  <si>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</si>
  <si>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</si>
  <si>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</si>
  <si>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</si>
  <si>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</si>
  <si>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</si>
  <si>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</si>
  <si>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</si>
  <si>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</si>
  <si>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</si>
  <si>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</si>
  <si>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</si>
  <si>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</si>
  <si>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</si>
  <si>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</si>
  <si>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</si>
  <si>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</si>
  <si>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</si>
  <si>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</si>
  <si>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</si>
  <si>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</si>
  <si>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</si>
  <si>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</si>
  <si>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</si>
  <si>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</si>
  <si>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</si>
  <si>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</si>
  <si>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</si>
  <si>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</si>
  <si>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</si>
  <si>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</si>
  <si>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</si>
  <si>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</si>
  <si>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</si>
  <si>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</si>
  <si>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</si>
  <si>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</si>
  <si>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</si>
  <si>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</si>
  <si>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</si>
  <si>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</si>
  <si>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</si>
  <si>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</si>
  <si>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</si>
  <si>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</si>
  <si>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</si>
  <si>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</si>
  <si>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</si>
  <si>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</si>
  <si>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</si>
  <si>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</si>
  <si>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</si>
  <si>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</si>
  <si>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</si>
  <si>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</si>
  <si>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</si>
  <si>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</si>
  <si>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</si>
  <si>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</si>
  <si>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</si>
  <si>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</si>
  <si>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</si>
  <si>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</si>
  <si>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</si>
  <si>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</si>
  <si>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</si>
  <si>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</si>
  <si>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</si>
  <si>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</si>
  <si>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</si>
  <si>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</si>
  <si>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</si>
  <si>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</si>
  <si>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</si>
  <si>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</si>
  <si>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</si>
  <si>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</si>
  <si>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</si>
  <si>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</si>
  <si>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</si>
  <si>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</si>
  <si>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</si>
  <si>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</si>
  <si>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</si>
  <si>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</si>
  <si>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</si>
  <si>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</si>
  <si>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</si>
  <si>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</si>
  <si>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</si>
  <si>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</si>
  <si>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</si>
  <si>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</si>
  <si>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</si>
  <si>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</si>
  <si>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</si>
  <si>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</si>
  <si>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</si>
  <si>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</si>
  <si>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</si>
  <si>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</si>
  <si>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</si>
  <si>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</si>
  <si>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</si>
  <si>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</si>
  <si>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</si>
  <si>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</si>
  <si>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</si>
  <si>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</si>
  <si>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</si>
  <si>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</si>
  <si>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</si>
  <si>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</si>
  <si>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</si>
  <si>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</si>
  <si>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</si>
  <si>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</si>
  <si>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</si>
  <si>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</si>
  <si>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</si>
  <si>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</si>
  <si>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</si>
  <si>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</si>
  <si>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</si>
  <si>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</si>
  <si>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</si>
  <si>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</si>
  <si>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</si>
  <si>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</si>
  <si>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</si>
  <si>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</si>
  <si>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</si>
  <si>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</si>
  <si>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</si>
  <si>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</si>
  <si>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</si>
  <si>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</si>
  <si>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</si>
  <si>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</si>
  <si>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</si>
  <si>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</si>
  <si>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</si>
  <si>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</si>
  <si>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</si>
  <si>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</si>
  <si>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</si>
  <si>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</si>
  <si>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</si>
  <si>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</si>
  <si>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</si>
  <si>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</si>
  <si>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</si>
  <si>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</si>
  <si>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</si>
  <si>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</si>
  <si>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</si>
  <si>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</si>
  <si>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</si>
  <si>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</si>
  <si>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</si>
  <si>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</si>
  <si>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</si>
  <si>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</si>
  <si>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</si>
  <si>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</si>
  <si>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</si>
  <si>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</si>
  <si>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</si>
  <si>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</si>
  <si>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</si>
  <si>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</si>
  <si>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</si>
  <si>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</si>
  <si>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</si>
  <si>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</si>
  <si>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</si>
  <si>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</si>
  <si>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</si>
  <si>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</si>
  <si>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</si>
  <si>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</si>
  <si>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</si>
  <si>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</si>
  <si>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</si>
  <si>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</si>
  <si>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</si>
  <si>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</si>
  <si>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</si>
  <si>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</si>
  <si>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</si>
  <si>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</si>
  <si>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</si>
  <si>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</si>
  <si>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</si>
  <si>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</si>
  <si>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</si>
  <si>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</si>
  <si>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</si>
  <si>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</si>
  <si>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</si>
  <si>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</si>
  <si>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</si>
  <si>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</si>
  <si>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</si>
  <si>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</si>
  <si>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</si>
  <si>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</si>
  <si>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</si>
  <si>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</si>
  <si>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</si>
  <si>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</si>
  <si>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</si>
  <si>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</si>
  <si>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</si>
  <si>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</si>
  <si>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</si>
  <si>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</si>
  <si>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</si>
  <si>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</si>
  <si>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</si>
  <si>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</si>
  <si>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</si>
  <si>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</si>
  <si>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</si>
  <si>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</si>
  <si>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</si>
  <si>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</si>
  <si>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</si>
  <si>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</si>
  <si>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</si>
  <si>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</si>
  <si>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</si>
  <si>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</si>
  <si>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</si>
  <si>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</si>
  <si>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</si>
  <si>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</si>
  <si>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</si>
  <si>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</si>
  <si>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</si>
  <si>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</si>
  <si>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</si>
  <si>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</si>
  <si>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</si>
  <si>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</si>
  <si>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</si>
  <si>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</si>
  <si>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</si>
  <si>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</si>
  <si>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</si>
  <si>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</si>
  <si>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</si>
  <si>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</si>
  <si>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</si>
  <si>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</si>
  <si>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</si>
  <si>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</si>
  <si>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</si>
  <si>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</si>
  <si>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</si>
  <si>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</si>
  <si>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</si>
  <si>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</si>
  <si>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</si>
  <si>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</si>
  <si>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</si>
  <si>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</si>
  <si>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</si>
  <si>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</si>
  <si>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</si>
  <si>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</si>
  <si>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</si>
  <si>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</si>
  <si>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</si>
  <si>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</si>
  <si>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</si>
  <si>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</si>
  <si>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</si>
  <si>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</si>
  <si>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</si>
  <si>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</si>
  <si>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</si>
  <si>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</si>
  <si>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</si>
  <si>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</si>
  <si>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</si>
  <si>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</si>
  <si>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</si>
  <si>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</si>
  <si>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</si>
  <si>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</si>
  <si>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</si>
  <si>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</si>
  <si>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</si>
  <si>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</si>
  <si>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</si>
  <si>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</si>
  <si>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</si>
  <si>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</si>
  <si>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</si>
  <si>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</si>
  <si>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</si>
  <si>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</si>
  <si>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</si>
  <si>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</si>
  <si>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</si>
  <si>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</si>
  <si>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</si>
  <si>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</si>
  <si>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</si>
  <si>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</si>
  <si>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</si>
  <si>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</si>
  <si>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</si>
  <si>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</si>
  <si>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</si>
  <si>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</si>
  <si>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</si>
  <si>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</si>
  <si>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</si>
  <si>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</si>
  <si>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</si>
  <si>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</si>
  <si>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</si>
  <si>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</si>
  <si>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</si>
  <si>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</si>
  <si>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</si>
  <si>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</si>
  <si>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</si>
  <si>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</si>
  <si>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</si>
  <si>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</si>
  <si>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</si>
  <si>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</si>
  <si>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</si>
  <si>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</si>
  <si>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</si>
  <si>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</si>
  <si>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</si>
  <si>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</si>
  <si>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</si>
  <si>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</si>
  <si>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</si>
  <si>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</si>
  <si>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</si>
  <si>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</si>
  <si>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</si>
  <si>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</si>
  <si>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</si>
  <si>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</si>
  <si>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</si>
  <si>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</si>
  <si>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</si>
  <si>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</si>
  <si>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</si>
  <si>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</si>
  <si>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</si>
  <si>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</si>
  <si>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</si>
  <si>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</si>
  <si>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</si>
  <si>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</si>
  <si>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</si>
  <si>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</si>
  <si>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</si>
  <si>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</si>
  <si>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</si>
  <si>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</si>
  <si>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</si>
  <si>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</si>
  <si>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</si>
  <si>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</si>
  <si>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</si>
  <si>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</si>
  <si>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</si>
  <si>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</si>
  <si>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</si>
  <si>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</si>
  <si>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</si>
  <si>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</si>
  <si>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</si>
  <si>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</si>
  <si>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</si>
  <si>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</si>
  <si>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</si>
  <si>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</si>
  <si>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</si>
  <si>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</si>
  <si>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</si>
  <si>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</si>
  <si>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</si>
  <si>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</si>
  <si>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</si>
  <si>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</si>
  <si>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</si>
  <si>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</si>
  <si>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</si>
  <si>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</si>
  <si>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</si>
  <si>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</si>
  <si>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</si>
  <si>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</si>
  <si>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</si>
  <si>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</si>
  <si>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</si>
  <si>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</si>
  <si>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</si>
  <si>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</si>
  <si>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</si>
  <si>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</si>
  <si>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</si>
  <si>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</si>
  <si>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</si>
  <si>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</si>
  <si>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</si>
  <si>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</si>
  <si>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</si>
  <si>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</si>
  <si>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</si>
  <si>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</si>
  <si>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</si>
  <si>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</si>
  <si>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</si>
  <si>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</si>
  <si>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</si>
  <si>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</si>
  <si>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</si>
  <si>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</si>
  <si>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</si>
  <si>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</si>
  <si>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</si>
  <si>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</si>
  <si>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</si>
  <si>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</si>
  <si>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</si>
  <si>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</si>
  <si>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</si>
  <si>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</si>
  <si>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</si>
  <si>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</si>
  <si>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</si>
  <si>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</si>
  <si>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</si>
  <si>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</si>
  <si>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</si>
  <si>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</si>
  <si>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</si>
  <si>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</si>
  <si>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</si>
  <si>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</si>
  <si>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</si>
  <si>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</si>
  <si>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</si>
  <si>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</si>
  <si>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</si>
  <si>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</si>
  <si>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</si>
  <si>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</si>
  <si>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</si>
  <si>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</si>
  <si>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</si>
  <si>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</si>
  <si>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</si>
  <si>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</si>
  <si>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</si>
  <si>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</si>
  <si>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</si>
  <si>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</si>
  <si>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</si>
  <si>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</si>
  <si>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</si>
  <si>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</si>
  <si>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</si>
  <si>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</si>
  <si>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</si>
  <si>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</si>
  <si>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</si>
  <si>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</si>
  <si>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</si>
  <si>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</si>
  <si>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</si>
  <si>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</si>
  <si>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</si>
  <si>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</si>
  <si>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</si>
  <si>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</si>
  <si>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</si>
  <si>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</si>
  <si>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</si>
  <si>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</si>
  <si>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</si>
  <si>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</si>
  <si>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</si>
  <si>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</si>
  <si>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</si>
  <si>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</si>
  <si>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</si>
  <si>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</si>
  <si>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</si>
  <si>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</si>
  <si>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</si>
  <si>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</si>
  <si>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</si>
  <si>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</si>
  <si>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</si>
  <si>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</si>
  <si>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</si>
  <si>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</si>
  <si>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</si>
  <si>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</si>
  <si>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</si>
  <si>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</si>
  <si>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</si>
  <si>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</si>
  <si>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</si>
  <si>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</si>
  <si>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</si>
  <si>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</si>
  <si>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</si>
  <si>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</si>
  <si>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</si>
  <si>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</si>
  <si>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</si>
  <si>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</si>
  <si>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</si>
  <si>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</si>
  <si>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</si>
  <si>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</si>
  <si>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</si>
  <si>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</si>
  <si>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</si>
  <si>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</si>
  <si>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</si>
  <si>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</si>
  <si>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</si>
  <si>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</si>
  <si>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</si>
  <si>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</si>
  <si>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</si>
  <si>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</si>
  <si>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</si>
  <si>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</si>
  <si>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</si>
  <si>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</si>
  <si>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</si>
  <si>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</si>
  <si>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</si>
  <si>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</si>
  <si>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</si>
  <si>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</si>
  <si>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</si>
  <si>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</si>
  <si>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</si>
  <si>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</si>
  <si>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</si>
  <si>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</si>
  <si>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</si>
  <si>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</si>
  <si>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</si>
  <si>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</si>
  <si>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</si>
  <si>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</si>
  <si>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</si>
  <si>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</si>
  <si>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</si>
  <si>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</si>
  <si>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</si>
  <si>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</si>
  <si>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</si>
  <si>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</si>
  <si>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</si>
  <si>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</si>
  <si>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</si>
  <si>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</si>
  <si>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</si>
  <si>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</si>
  <si>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</si>
  <si>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</si>
  <si>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</si>
  <si>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</si>
  <si>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</si>
  <si>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</si>
  <si>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</si>
  <si>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</si>
  <si>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</si>
  <si>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</si>
  <si>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</si>
  <si>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</si>
  <si>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</si>
  <si>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</si>
  <si>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</si>
  <si>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</si>
  <si>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</si>
  <si>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</si>
  <si>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</si>
  <si>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</si>
  <si>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</si>
  <si>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</si>
  <si>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</si>
  <si>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</si>
  <si>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</si>
  <si>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</si>
  <si>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</si>
  <si>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</si>
  <si>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</si>
  <si>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</si>
  <si>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</si>
  <si>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</si>
  <si>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</si>
  <si>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</si>
  <si>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</si>
  <si>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</si>
  <si>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</si>
  <si>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</si>
  <si>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</si>
  <si>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</si>
  <si>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</si>
  <si>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</si>
  <si>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</si>
  <si>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</si>
  <si>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</si>
  <si>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</si>
  <si>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</si>
  <si>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</si>
  <si>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</si>
  <si>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</si>
  <si>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</si>
  <si>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</si>
  <si>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</si>
  <si>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</si>
  <si>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</si>
  <si>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</si>
  <si>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</si>
  <si>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</si>
  <si>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</si>
  <si>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</si>
  <si>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</si>
  <si>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</si>
  <si>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</si>
  <si>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</si>
  <si>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</si>
  <si>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</si>
  <si>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</si>
  <si>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</si>
  <si>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</si>
  <si>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</si>
  <si>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</si>
  <si>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</si>
  <si>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</si>
  <si>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</si>
  <si>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</si>
  <si>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</si>
  <si>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</si>
  <si>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</si>
  <si>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</si>
  <si>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</si>
  <si>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</si>
  <si>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</si>
  <si>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</si>
  <si>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</si>
  <si>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</si>
  <si>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</si>
  <si>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</si>
  <si>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</si>
  <si>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</si>
  <si>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</si>
  <si>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</si>
  <si>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</si>
  <si>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</si>
  <si>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</si>
  <si>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</si>
  <si>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</si>
  <si>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</si>
  <si>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</si>
  <si>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</si>
  <si>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</si>
  <si>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</si>
  <si>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</si>
  <si>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</si>
  <si>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</si>
  <si>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</si>
  <si>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</si>
  <si>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</si>
  <si>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</si>
  <si>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</si>
  <si>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</si>
  <si>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</si>
  <si>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</si>
  <si>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</si>
  <si>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</si>
  <si>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</si>
  <si>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</si>
  <si>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</si>
  <si>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</si>
  <si>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</si>
  <si>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</si>
  <si>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</si>
  <si>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</si>
  <si>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</si>
  <si>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</si>
  <si>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</si>
  <si>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</si>
  <si>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</si>
  <si>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</si>
  <si>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</si>
  <si>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</si>
  <si>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</si>
  <si>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</si>
  <si>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</si>
  <si>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</si>
  <si>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</si>
  <si>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</si>
  <si>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</si>
  <si>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</si>
  <si>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</si>
  <si>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</si>
  <si>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</si>
  <si>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</si>
  <si>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</si>
  <si>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</si>
  <si>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</si>
  <si>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</si>
  <si>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</si>
  <si>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</si>
  <si>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</si>
  <si>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</si>
  <si>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</si>
  <si>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</si>
  <si>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</si>
  <si>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</si>
  <si>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</si>
  <si>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</si>
  <si>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</si>
  <si>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</si>
  <si>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</si>
  <si>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</si>
  <si>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</si>
  <si>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</si>
  <si>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</si>
  <si>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</si>
  <si>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</si>
  <si>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</si>
  <si>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</si>
  <si>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</si>
  <si>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</si>
  <si>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</si>
  <si>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</si>
  <si>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</si>
  <si>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</si>
  <si>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</si>
  <si>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</si>
  <si>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</si>
  <si>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</si>
  <si>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</si>
  <si>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</si>
  <si>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</si>
  <si>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</si>
  <si>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</si>
  <si>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</si>
  <si>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</si>
  <si>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</si>
  <si>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</si>
  <si>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</si>
  <si>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</si>
  <si>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</si>
  <si>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</si>
  <si>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</si>
  <si>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</si>
  <si>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</si>
  <si>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</si>
  <si>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</si>
  <si>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</si>
  <si>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</si>
  <si>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</si>
  <si>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</si>
  <si>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</si>
  <si>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</si>
  <si>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</si>
  <si>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</si>
  <si>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</si>
  <si>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</si>
  <si>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</si>
  <si>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</si>
  <si>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</si>
  <si>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</si>
  <si>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</si>
  <si>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</si>
  <si>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</si>
  <si>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</si>
  <si>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</si>
  <si>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</si>
  <si>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</si>
  <si>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</si>
  <si>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</si>
  <si>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</si>
  <si>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</si>
  <si>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</si>
  <si>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</si>
  <si>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</si>
  <si>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</si>
  <si>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</si>
  <si>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</si>
  <si>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</si>
  <si>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</si>
  <si>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</si>
  <si>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</si>
  <si>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</si>
  <si>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</si>
  <si>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</si>
  <si>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</si>
  <si>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</si>
  <si>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</si>
  <si>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</si>
  <si>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</si>
  <si>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</si>
  <si>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</si>
  <si>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</si>
  <si>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</si>
  <si>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</si>
  <si>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</si>
  <si>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</si>
  <si>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</si>
  <si>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</si>
  <si>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</si>
  <si>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</si>
  <si>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</si>
  <si>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</si>
  <si>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</si>
  <si>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</si>
  <si>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</si>
  <si>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</si>
  <si>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</si>
  <si>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</si>
  <si>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</si>
  <si>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</si>
  <si>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</si>
  <si>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</si>
  <si>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</si>
  <si>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</si>
  <si>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</si>
  <si>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</si>
  <si>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</si>
  <si>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</si>
  <si>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</si>
  <si>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</si>
  <si>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</si>
  <si>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</si>
  <si>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</si>
  <si>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</si>
  <si>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</si>
  <si>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</si>
  <si>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</si>
  <si>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</si>
  <si>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</si>
  <si>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</si>
  <si>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</si>
  <si>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</si>
  <si>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</si>
  <si>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</si>
  <si>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</si>
  <si>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</si>
  <si>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</si>
  <si>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</si>
  <si>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</si>
  <si>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</si>
  <si>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</si>
  <si>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</si>
  <si>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</si>
  <si>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</si>
  <si>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</si>
  <si>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</si>
  <si>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</si>
  <si>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</si>
  <si>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</si>
  <si>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</si>
  <si>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</si>
  <si>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</si>
  <si>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</si>
  <si>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</si>
  <si>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</si>
  <si>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</si>
  <si>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</si>
  <si>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</si>
  <si>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</si>
  <si>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</si>
  <si>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</si>
  <si>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</si>
  <si>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</si>
  <si>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</si>
  <si>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</si>
  <si>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</si>
  <si>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</si>
  <si>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</si>
  <si>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</si>
  <si>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</si>
  <si>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</si>
  <si>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</si>
  <si>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</si>
  <si>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</si>
  <si>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</si>
  <si>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</si>
  <si>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</si>
  <si>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</si>
  <si>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</si>
  <si>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</si>
  <si>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</si>
  <si>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</si>
  <si>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</si>
  <si>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</si>
  <si>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</si>
  <si>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</si>
  <si>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</si>
  <si>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</si>
  <si>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</si>
  <si>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</si>
  <si>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</si>
  <si>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</si>
  <si>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</si>
  <si>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</si>
  <si>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</si>
  <si>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</si>
  <si>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</si>
  <si>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</si>
  <si>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</si>
  <si>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</si>
  <si>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</si>
  <si>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</si>
  <si>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</si>
  <si>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</si>
  <si>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</si>
  <si>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</si>
  <si>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</si>
  <si>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</si>
  <si>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</si>
  <si>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</si>
  <si>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</si>
  <si>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</si>
  <si>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</si>
  <si>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</si>
  <si>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</si>
  <si>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</si>
  <si>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</si>
  <si>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</si>
  <si>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</si>
  <si>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</si>
  <si>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</si>
  <si>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</si>
  <si>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</si>
  <si>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</si>
  <si>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</si>
  <si>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</si>
  <si>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</si>
  <si>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</si>
  <si>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</si>
  <si>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</si>
  <si>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</si>
  <si>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</si>
  <si>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</si>
  <si>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</si>
  <si>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</si>
  <si>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</si>
  <si>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</si>
  <si>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</si>
  <si>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</si>
  <si>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</si>
  <si>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</si>
  <si>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</si>
  <si>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</si>
  <si>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</si>
  <si>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</si>
  <si>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</si>
  <si>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</si>
  <si>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</si>
  <si>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</si>
  <si>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</si>
  <si>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</si>
  <si>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</si>
  <si>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</si>
  <si>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</si>
  <si>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</si>
  <si>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</si>
  <si>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</si>
  <si>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</si>
  <si>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</si>
  <si>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</si>
  <si>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</si>
  <si>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</si>
  <si>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</si>
  <si>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</si>
  <si>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</si>
  <si>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</si>
  <si>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</si>
  <si>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</si>
  <si>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</si>
  <si>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</si>
  <si>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</si>
  <si>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</si>
  <si>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</si>
  <si>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</si>
  <si>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</si>
  <si>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</si>
  <si>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</si>
  <si>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</si>
  <si>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</si>
  <si>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</si>
  <si>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</si>
  <si>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</si>
  <si>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</si>
  <si>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</si>
  <si>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</si>
  <si>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</si>
  <si>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</si>
  <si>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</si>
  <si>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</si>
  <si>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</si>
  <si>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</si>
  <si>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</si>
  <si>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</si>
  <si>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</si>
  <si>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</si>
  <si>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</si>
  <si>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</si>
  <si>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</si>
  <si>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</si>
  <si>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</si>
  <si>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</si>
  <si>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</si>
  <si>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</si>
  <si>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</si>
  <si>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</si>
  <si>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</si>
  <si>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</si>
  <si>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</si>
  <si>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</si>
  <si>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</si>
  <si>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</si>
  <si>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</si>
  <si>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</si>
  <si>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</si>
  <si>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</si>
  <si>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</si>
  <si>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</si>
  <si>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</si>
  <si>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</si>
  <si>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</si>
  <si>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</si>
  <si>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</si>
  <si>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</si>
  <si>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</si>
  <si>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</si>
  <si>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</si>
  <si>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</si>
  <si>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</si>
  <si>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</si>
  <si>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</si>
  <si>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</si>
  <si>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</si>
  <si>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</si>
  <si>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</si>
  <si>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</si>
  <si>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</si>
  <si>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</si>
  <si>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</si>
  <si>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</si>
  <si>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</si>
  <si>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</si>
  <si>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</si>
  <si>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</si>
  <si>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</si>
  <si>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</si>
  <si>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</si>
  <si>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</si>
  <si>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</si>
  <si>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</si>
  <si>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</si>
  <si>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</si>
  <si>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</si>
  <si>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</si>
  <si>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</si>
  <si>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</si>
  <si>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</si>
  <si>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</si>
  <si>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</si>
  <si>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</si>
  <si>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</si>
  <si>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</si>
  <si>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</si>
  <si>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</si>
  <si>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</si>
  <si>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</si>
  <si>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</si>
  <si>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</si>
  <si>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</si>
  <si>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</si>
  <si>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</si>
  <si>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</si>
  <si>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</si>
  <si>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</si>
  <si>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</si>
  <si>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</si>
  <si>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</si>
  <si>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</si>
  <si>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</si>
  <si>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</si>
  <si>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</si>
  <si>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</si>
  <si>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</si>
  <si>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</si>
  <si>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</si>
  <si>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</si>
  <si>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</si>
  <si>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</si>
  <si>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</si>
  <si>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</si>
  <si>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</si>
  <si>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</si>
  <si>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</si>
  <si>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</si>
  <si>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</si>
  <si>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</si>
  <si>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</si>
  <si>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</si>
  <si>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</si>
  <si>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</si>
  <si>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</si>
  <si>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</si>
  <si>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</si>
  <si>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</si>
  <si>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</si>
  <si>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</si>
  <si>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</si>
  <si>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</si>
  <si>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</si>
  <si>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</si>
  <si>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</si>
  <si>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</si>
  <si>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</si>
  <si>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</si>
  <si>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</si>
  <si>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</si>
  <si>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</si>
  <si>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</si>
  <si>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</si>
  <si>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</si>
  <si>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</si>
  <si>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</si>
  <si>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</si>
  <si>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</si>
  <si>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</si>
  <si>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</si>
  <si>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</si>
  <si>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</si>
  <si>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</si>
  <si>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</si>
  <si>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</si>
  <si>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</si>
  <si>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</si>
  <si>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</si>
  <si>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</si>
  <si>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</si>
  <si>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</si>
  <si>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</si>
  <si>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</si>
  <si>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</si>
  <si>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</si>
  <si>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</si>
  <si>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</si>
  <si>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</si>
  <si>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</si>
  <si>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</si>
  <si>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</si>
  <si>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</si>
  <si>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</si>
  <si>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</si>
  <si>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</si>
  <si>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</si>
  <si>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</si>
  <si>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</si>
  <si>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</si>
  <si>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</si>
  <si>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</si>
  <si>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</si>
  <si>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</si>
  <si>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</si>
  <si>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</si>
  <si>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</si>
  <si>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</si>
  <si>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</si>
  <si>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</si>
  <si>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</si>
  <si>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</si>
  <si>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</si>
  <si>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</si>
  <si>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</si>
  <si>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</si>
  <si>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</si>
  <si>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</si>
  <si>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</si>
  <si>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</si>
  <si>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</si>
  <si>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</si>
  <si>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</si>
  <si>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</si>
  <si>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</si>
  <si>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</si>
  <si>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</si>
  <si>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</si>
  <si>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</si>
  <si>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</si>
  <si>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</si>
  <si>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</si>
  <si>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</si>
  <si>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</si>
  <si>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</si>
  <si>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</si>
  <si>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</si>
  <si>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</si>
  <si>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</si>
  <si>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</si>
  <si>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</si>
  <si>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</si>
  <si>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</si>
  <si>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</si>
  <si>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</si>
  <si>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</si>
  <si>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</si>
  <si>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</si>
  <si>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</si>
  <si>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</si>
  <si>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</si>
  <si>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</si>
  <si>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</si>
  <si>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</si>
  <si>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</si>
  <si>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</si>
  <si>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</si>
  <si>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</si>
  <si>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</si>
  <si>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</si>
  <si>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</si>
  <si>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</si>
  <si>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</si>
  <si>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</si>
  <si>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</si>
  <si>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</si>
  <si>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</si>
  <si>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</si>
  <si>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</si>
  <si>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</si>
  <si>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</si>
  <si>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</si>
  <si>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</si>
  <si>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</si>
  <si>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</si>
  <si>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</si>
  <si>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</si>
  <si>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</si>
  <si>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</si>
  <si>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</si>
  <si>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</si>
  <si>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</si>
  <si>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</si>
  <si>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</si>
  <si>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</si>
  <si>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</si>
  <si>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</si>
  <si>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</si>
  <si>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</si>
  <si>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</si>
  <si>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</si>
  <si>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</si>
  <si>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</si>
  <si>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</si>
  <si>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</si>
  <si>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</si>
  <si>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</si>
  <si>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</si>
  <si>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</si>
  <si>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</si>
  <si>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</si>
  <si>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</si>
  <si>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</si>
  <si>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</si>
  <si>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</si>
  <si>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</si>
  <si>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</si>
  <si>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</si>
  <si>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</si>
  <si>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</si>
  <si>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</si>
  <si>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</si>
  <si>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</si>
  <si>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</si>
  <si>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</si>
  <si>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</si>
  <si>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</si>
  <si>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</si>
  <si>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</si>
  <si>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</si>
  <si>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</si>
  <si>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</si>
  <si>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</si>
  <si>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</si>
  <si>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</si>
  <si>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</si>
  <si>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</si>
  <si>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</si>
  <si>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</si>
  <si>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</si>
  <si>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</si>
  <si>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</si>
  <si>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</si>
  <si>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</si>
  <si>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</si>
  <si>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</si>
  <si>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</si>
  <si>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</si>
  <si>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</si>
  <si>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</si>
  <si>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</si>
  <si>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</si>
  <si>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</si>
  <si>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</si>
  <si>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</si>
  <si>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</si>
  <si>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</si>
  <si>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</si>
  <si>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</si>
  <si>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</si>
  <si>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</si>
  <si>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</si>
  <si>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</si>
  <si>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</si>
  <si>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</si>
  <si>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</si>
  <si>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</si>
  <si>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</si>
  <si>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</si>
  <si>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</si>
  <si>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</si>
  <si>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</si>
  <si>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</si>
  <si>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</si>
  <si>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</si>
  <si>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</si>
  <si>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</si>
  <si>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</si>
  <si>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</si>
  <si>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</si>
  <si>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</si>
  <si>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</si>
  <si>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</si>
  <si>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</si>
  <si>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</si>
  <si>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</si>
  <si>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</si>
  <si>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</si>
  <si>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</si>
  <si>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</si>
  <si>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</si>
  <si>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</si>
  <si>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</si>
  <si>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</si>
  <si>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</si>
  <si>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</si>
  <si>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</si>
  <si>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</si>
  <si>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</si>
  <si>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</si>
  <si>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</si>
  <si>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</si>
  <si>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</si>
  <si>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</si>
  <si>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</si>
  <si>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</si>
  <si>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</si>
  <si>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</si>
  <si>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</si>
  <si>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</si>
  <si>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</si>
  <si>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</si>
  <si>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</si>
  <si>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</si>
  <si>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</si>
  <si>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</si>
  <si>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</si>
  <si>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</si>
  <si>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</si>
  <si>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</si>
  <si>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</si>
  <si>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</si>
  <si>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</si>
  <si>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</si>
  <si>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</si>
  <si>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</si>
  <si>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</si>
  <si>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</si>
  <si>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</si>
  <si>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</si>
  <si>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</si>
  <si>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</si>
  <si>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</si>
  <si>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</si>
  <si>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</si>
  <si>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</si>
  <si>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</si>
  <si>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</si>
  <si>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</si>
  <si>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</si>
  <si>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</si>
  <si>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</si>
  <si>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</si>
  <si>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</si>
  <si>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</si>
  <si>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</si>
  <si>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</si>
  <si>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</si>
  <si>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</si>
  <si>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</si>
  <si>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</si>
  <si>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</si>
  <si>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</si>
  <si>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</si>
  <si>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</si>
  <si>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</si>
  <si>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</si>
  <si>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</si>
  <si>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</si>
  <si>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</si>
  <si>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</si>
  <si>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</si>
  <si>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</si>
  <si>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</si>
  <si>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</si>
  <si>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</si>
  <si>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</si>
  <si>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</si>
  <si>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</si>
  <si>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</si>
  <si>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</si>
  <si>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</si>
  <si>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</si>
  <si>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</si>
  <si>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</si>
  <si>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</si>
  <si>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</si>
  <si>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</si>
  <si>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</si>
  <si>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</si>
  <si>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</si>
  <si>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</si>
  <si>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</si>
  <si>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</si>
  <si>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</si>
  <si>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</si>
  <si>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</si>
  <si>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</si>
  <si>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</si>
  <si>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</si>
  <si>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</si>
  <si>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</si>
  <si>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</si>
  <si>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</si>
  <si>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</si>
  <si>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</si>
  <si>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</si>
  <si>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</si>
  <si>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</si>
  <si>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</si>
  <si>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</si>
  <si>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</si>
  <si>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</si>
  <si>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</si>
  <si>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</si>
  <si>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</si>
  <si>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</si>
  <si>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</si>
  <si>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</si>
  <si>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</si>
  <si>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</si>
  <si>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</si>
  <si>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</si>
  <si>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</si>
  <si>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</si>
  <si>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</si>
  <si>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</si>
  <si>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</si>
  <si>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</si>
  <si>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</si>
  <si>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</si>
  <si>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</si>
  <si>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</si>
  <si>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</si>
  <si>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</si>
  <si>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</si>
  <si>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</si>
  <si>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</si>
  <si>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</si>
  <si>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</si>
  <si>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</si>
  <si>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</si>
  <si>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</si>
  <si>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</si>
  <si>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</si>
  <si>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</si>
  <si>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</si>
  <si>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</si>
  <si>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</si>
  <si>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</si>
  <si>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</si>
  <si>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</si>
  <si>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</si>
  <si>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</si>
  <si>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</si>
  <si>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</si>
  <si>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</si>
  <si>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</si>
  <si>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</si>
  <si>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</si>
  <si>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</si>
  <si>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</si>
  <si>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</si>
  <si>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</si>
  <si>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</si>
  <si>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</si>
  <si>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</si>
  <si>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</si>
  <si>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</si>
  <si>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</si>
  <si>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</si>
  <si>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</si>
  <si>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</si>
  <si>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</si>
  <si>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</si>
  <si>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</si>
  <si>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</si>
  <si>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</si>
  <si>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</si>
  <si>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</si>
  <si>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</si>
  <si>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</si>
  <si>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</si>
  <si>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</si>
  <si>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</si>
  <si>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</si>
  <si>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</si>
  <si>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</si>
  <si>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</si>
  <si>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</si>
  <si>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</si>
  <si>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</si>
  <si>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</si>
  <si>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</si>
  <si>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</si>
  <si>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</si>
  <si>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</si>
  <si>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</si>
  <si>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</si>
  <si>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</si>
  <si>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</si>
  <si>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</si>
  <si>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</si>
  <si>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</si>
  <si>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</si>
  <si>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</si>
  <si>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</si>
  <si>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</si>
  <si>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</si>
  <si>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</si>
  <si>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</si>
  <si>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</si>
  <si>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</si>
  <si>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</si>
  <si>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</si>
  <si>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</si>
  <si>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</si>
  <si>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</si>
  <si>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</si>
  <si>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</si>
  <si>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</si>
  <si>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</si>
  <si>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</si>
  <si>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</si>
  <si>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</si>
  <si>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</si>
  <si>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</si>
  <si>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</si>
  <si>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</si>
  <si>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</si>
  <si>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</si>
  <si>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</si>
  <si>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</si>
  <si>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</si>
  <si>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</si>
  <si>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</si>
  <si>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</si>
  <si>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</si>
  <si>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</si>
  <si>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</si>
  <si>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</si>
  <si>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</si>
  <si>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</si>
  <si>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</si>
  <si>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</si>
  <si>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</si>
  <si>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</si>
  <si>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</si>
  <si>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</si>
  <si>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</si>
  <si>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</si>
  <si>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</si>
  <si>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</si>
  <si>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</si>
  <si>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PCM-20251208-00000556</t>
  </si>
  <si>
    <t xml:space="preserve">Team on way need 120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</si>
  <si>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</si>
  <si>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</si>
  <si>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</si>
  <si>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</si>
  <si>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</si>
  <si>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</si>
  <si>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</si>
  <si>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</si>
  <si>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</si>
  <si>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</si>
  <si>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</si>
  <si>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</si>
  <si>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 &amp; ETA 60 min</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</si>
  <si>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</si>
  <si>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</si>
  <si>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</si>
  <si>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</si>
  <si>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</si>
  <si>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</si>
  <si>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NO PCM</t>
  </si>
  <si>
    <t>access electricity company</t>
  </si>
  <si>
    <t>heavy rain in area and team saving hub site after hub site restored TRM shared power issue in MAS0030  50 mins</t>
  </si>
  <si>
    <t>Major issue in the SCECO meter ,The sceco wall containing all the meters which serving the building has been collapsed</t>
  </si>
  <si>
    <t xml:space="preserve"> the flood cut the road ,team faced access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</si>
  <si>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</si>
  <si>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</si>
  <si>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</si>
  <si>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</si>
  <si>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</si>
  <si>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</si>
  <si>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</si>
  <si>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</si>
  <si>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</si>
  <si>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</si>
  <si>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</si>
  <si>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</si>
  <si>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</si>
  <si>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</si>
  <si>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PCM-20251208-00000393</t>
  </si>
  <si>
    <t xml:space="preserve"> power cable burnt and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</si>
</sst>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23" fillId="9"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9" totalsRowShown="0" headerRowDxfId="96" dataDxfId="95" headerRowBorderDxfId="93" tableBorderDxfId="94" totalsRowBorderDxfId="92">
  <autoFilter ref="A1:L1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09" totalsRowShown="0" headerRowDxfId="62" dataDxfId="61" headerRowBorderDxfId="59" tableBorderDxfId="60">
  <autoFilter ref="A1:L90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44" totalsRowShown="0" headerRowDxfId="46" dataDxfId="45" headerRowBorderDxfId="43" tableBorderDxfId="44" totalsRowBorderDxfId="42">
  <autoFilter ref="A1:L1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29" dataDxfId="28" headerRowBorderDxfId="26" tableBorderDxfId="27">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4" totalsRowShown="0" headerRowDxfId="13" tableBorderDxfId="12">
  <autoFilter ref="A1:L3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336.31064652777422</v>
      </c>
      <c r="H2" s="73">
        <v>45662.943402777775</v>
      </c>
      <c r="I2" s="56" t="str">
        <f>IFERROR(VLOOKUP(D2,DB!A:F,6,0),"")</f>
        <v>Generator-SG</v>
      </c>
      <c r="J2" s="56" t="str">
        <f>IFERROR(VLOOKUP(D2,DB!A:G,7,0),"")</f>
        <v>Dead</v>
      </c>
      <c r="K2" s="64" t="s">
        <v>39107</v>
      </c>
      <c r="L2" s="62" t="str">
        <f>IFERROR(VLOOKUP(D2,DB!A:I,9,0),"")</f>
        <v>Latis</v>
      </c>
    </row>
    <row r="3" spans="1:15" ht="27.75" customHeight="1">
      <c r="A3" s="125" t="s">
        <v>39108</v>
      </c>
      <c r="B3" s="124" t="str">
        <f>IFERROR(VLOOKUP(D3,DB!A:K,11,0),"")</f>
        <v>R1</v>
      </c>
      <c r="C3" s="124">
        <v>1</v>
      </c>
      <c r="D3" s="56" t="s">
        <v>12732</v>
      </c>
      <c r="E3" s="123" t="s">
        <v>39106</v>
      </c>
      <c r="F3" s="122">
        <v>45999.230555555558</v>
      </c>
      <c r="G3" s="121">
        <f ca="1">IFERROR(NOW()-F3,"-")</f>
        <v>2.8516898142697755E-2</v>
      </c>
      <c r="H3" s="122">
        <v>45999.225682870368</v>
      </c>
      <c r="I3" s="124" t="str">
        <f>IFERROR(VLOOKUP(D3,DB!A:F,6,0),"")</f>
        <v>Generator-SG</v>
      </c>
      <c r="J3" s="124" t="str">
        <f>IFERROR(VLOOKUP(D3,DB!A:G,7,0),"")</f>
        <v>Dead</v>
      </c>
      <c r="K3" s="120" t="s">
        <v>39109</v>
      </c>
      <c r="L3" s="119" t="str">
        <f>IFERROR(VLOOKUP(D3,DB!A:I,9,0),"")</f>
        <v>Latis</v>
      </c>
    </row>
    <row r="4" spans="1:15" ht="15" customHeight="1">
      <c r="A4" s="125"/>
      <c r="B4" s="124" t="str">
        <f>IFERROR(VLOOKUP(D4,DB!A:K,11,0),"")</f>
        <v/>
      </c>
      <c r="C4" s="124"/>
      <c r="D4" s="56"/>
      <c r="E4" s="123"/>
      <c r="F4" s="122"/>
      <c r="G4" s="121">
        <f ca="1">IFERROR(NOW()-F4,"-")</f>
        <v>45999.2590724537</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45999.2590724537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45999.2590724537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45999.2590724537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45999.2590724537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45999.2590724537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45999.2590724537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45999.2590724537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45999.2590724537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45999.2590724537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45999.2590724537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45999.2590724537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45999.2590724537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45999.2590724537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45999.2590724537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45999.2590724537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45999.2590724537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45999.2590724537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45999.2590724537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45999.2590724537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45999.2590724537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45999.2590724537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45999.2590724537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45999.2590724537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45999.2590724537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45999.2590724537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45999.2590724537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45999.2590724537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45999.2590724537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45999.2590724537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45999.2590724537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45999.2590724537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45999.2590724537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45999.2590724537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45999.2590724537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45999.2590724537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45999.2590724537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45999.2590724537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45999.2590724537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45999.2590724537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45999.2590724537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45999.2590724537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45999.2590724537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45999.2590724537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45999.2590724537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45999.2590724537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45999.2590724537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45999.2590724537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45999.2590724537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45999.2590724537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45999.2590724537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45999.2590724537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45999.2590724537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45999.2590724537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45999.2590724537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45999.2590724537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45999.2590724537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45999.2590724537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45999.2590724537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45999.2590724537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45999.2590724537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45999.2590724537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45999.2590724537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45999.2590724537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45999.2590724537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45999.2590724537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45999.2590724537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45999.2590724537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45999.2590724537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45999.2590724537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45999.2590724537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45999.2590724537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45999.2590724537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45999.2590724537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45999.2590724537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45999.2590724537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45999.2590724537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45999.2590724537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45999.2590724537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45999.2590724537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45999.2590724537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45999.2590724537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45999.2590724537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45999.2590724537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45999.2590724537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45999.2590724537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45999.2590724537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45999.2590724537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45999.2590724537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45999.2590724537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45999.2590724537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45999.2590724537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45999.2590724537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45999.2590724537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45999.2590724537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45999.2590724537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45999.2590724537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45999.2590724537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45999.2590724537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45999.2590724537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45999.2590724537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45999.2590724537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45999.2590724537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45999.2590724537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45999.2590724537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45999.2590724537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45999.2590724537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45999.2590724537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45999.2590724537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45999.2590724537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45999.2590724537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45999.2590724537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45999.2590724537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45999.2590724537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45999.2590724537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45999.2590724537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45999.2590724537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45999.2590724537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45999.2590724537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45999.2590724537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45999.2590724537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45999.2590724537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45999.2590724537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45999.2590724537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45999.2590724537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45999.2590724537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45999.2590724537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45999.2590724537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45999.2590724537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45999.2590724537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45999.2590724537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45999.2590724537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45999.2590724537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45999.2590724537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45999.2590724537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45999.2590724537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45999.2590724537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45999.2590724537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45999.2590724537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45999.2590724537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45999.2590724537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45999.2590724537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45999.2590724537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45999.2590724537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45999.2590724537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45999.2590724537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45999.2590724537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45999.2590724537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45999.2590724537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45999.2590724537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45999.2590724537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45999.2590724537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45999.2590724537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45999.2590724537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45999.2590724537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45999.2590724537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45999.2590724537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45999.2590724537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45999.2590724537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45999.2590724537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45999.2590724537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45999.2590724537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45999.2590724537</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45999.2590724537</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45999.2590724537</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45999.2590724537</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45999.2590724537</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45999.2590724537</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45999.2590724537</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45999.2590724537</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45999.2590724537</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45999.2590724537</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45999.2590724537</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45999.2590724537</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45999.2590724537</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45999.2590724537</v>
      </c>
      <c r="H179" s="122"/>
      <c r="I179" s="124" t="str">
        <f>IFERROR(VLOOKUP(D179,DB!A:F,6,0),"")</f>
        <v/>
      </c>
      <c r="J179" s="124" t="str">
        <f>IFERROR(VLOOKUP(D179,DB!A:G,7,0),"")</f>
        <v/>
      </c>
      <c r="K179" s="120"/>
      <c r="L179" s="119" t="str">
        <f>IFERROR(VLOOKUP(D179,DB!A:I,9,0),"")</f>
        <v/>
      </c>
    </row>
  </sheetData>
  <customSheetViews>
    <customSheetView guid="{F6042A99-DD27-4453-835D-0834D95730CC}" filter="1" showAutoFilter="1">
      <pageMargins left="0" right="0" top="0" bottom="0" header="0" footer="0"/>
      <autoFilter ref="B1:M1" xr:uid="{61080029-C21D-4AA5-9CE6-337CD0DCDD2A}"/>
    </customSheetView>
  </customSheetViews>
  <dataValidations count="2">
    <dataValidation allowBlank="1" showInputMessage="1" showErrorMessage="1" sqref="E1" xr:uid="{5DBA255D-CDD9-49FB-AD3C-AF70AB4EE696}"/>
    <dataValidation type="list" allowBlank="1" showInputMessage="1" showErrorMessage="1" sqref="E2:E1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workbookViewId="0">
      <selection activeCell="D7" sqre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174.25923449073889</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14.871653472218895</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1.9036905092580128</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26320</v>
      </c>
      <c r="E6" s="81" t="s">
        <v>39106</v>
      </c>
      <c r="F6" s="97">
        <v>45998.920648148145</v>
      </c>
      <c r="G6" s="98">
        <f ca="1">IFERROR(NOW()-F6,"-")</f>
        <v>0.33842430555523606</v>
      </c>
      <c r="H6" s="97">
        <v>45998.915729166663</v>
      </c>
      <c r="I6" s="18" t="str">
        <f>IFERROR(VLOOKUP(D6,DB!A:F,6,0),"")</f>
        <v>Power cube</v>
      </c>
      <c r="J6" s="18" t="str">
        <f>IFERROR(VLOOKUP(D6,DB!A:G,7,0),"")</f>
        <v>Good+No BB Design</v>
      </c>
      <c r="K6" s="82" t="s">
        <v>39122</v>
      </c>
      <c r="L6" s="18" t="str">
        <f>IFERROR(VLOOKUP(D6,DB!A:I,9,0),"")</f>
        <v>Latis</v>
      </c>
    </row>
    <row r="7" spans="1:12" ht="31.5" customHeight="1">
      <c r="A7" s="96"/>
      <c r="B7" s="18" t="str">
        <f>IFERROR(VLOOKUP(D7,DB!A:K,11,0),"")</f>
        <v/>
      </c>
      <c r="C7" s="18"/>
      <c r="D7" s="18"/>
      <c r="E7" s="81"/>
      <c r="F7" s="97"/>
      <c r="G7" s="98">
        <f ca="1">IFERROR(NOW()-F7,"-")</f>
        <v>45999.2590724537</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45999.2590724537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45999.2590724537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45999.2590724537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45999.2590724537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45999.2590724537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45999.2590724537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45999.2590724537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45999.2590724537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45999.2590724537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45999.2590724537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45999.2590724537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45999.2590724537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45999.2590724537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45999.2590724537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45999.2590724537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45999.2590724537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45999.2590724537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45999.2590724537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45999.2590724537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45999.2590724537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45999.2590724537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45999.2590724537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45999.2590724537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45999.2590724537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45999.2590724537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45999.2590724537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45999.2590724537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45999.2590724537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45999.2590724537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45999.2590724537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45999.2590724537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45999.2590724537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45999.2590724537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45999.2590724537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45999.2590724537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45999.2590724537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45999.2590724537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45999.2590724537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45999.2590724537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45999.2590724537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45999.2590724537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45999.2590724537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45999.2590724537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45999.2590724537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45999.2590724537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45999.2590724537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45999.2590724537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45999.2590724537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45999.2590724537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45999.2590724537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45999.2590724537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45999.2590724537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45999.2590724537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45999.2590724537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45999.2590724537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45999.2590724537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45999.2590724537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45999.2590724537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45999.2590724537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45999.2590724537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45999.2590724537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45999.2590724537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45999.2590724537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45999.2590724537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45999.2590724537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45999.2590724537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45999.2590724537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45999.2590724537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45999.2590724537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45999.2590724537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45999.2590724537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45999.2590724537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45999.2590724537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45999.2590724537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45999.2590724537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45999.2590724537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45999.2590724537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45999.2590724537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45999.2590724537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45999.2590724537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45999.2590724537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45999.2590724537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45999.2590724537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45999.2590724537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45999.2590724537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45999.2590724537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45999.2590724537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45999.2590724537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45999.2590724537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45999.2590724537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45999.2590724537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45999.2590724537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45999.2590724537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45999.2590724537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45999.2590724537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45999.2590724537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45999.2590724537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45999.2590724537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45999.2590724537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45999.2590724537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45999.2590724537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45999.2590724537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45999.2590724537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45999.2590724537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45999.2590724537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45999.2590724537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45999.2590724537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45999.2590724537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45999.2590724537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45999.2590724537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45999.2590724537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45999.2590724537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45999.2590724537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45999.2590724537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45999.2590724537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45999.2590724537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45999.2590724537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45999.2590724537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45999.2590724537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45999.2590724537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45999.2590724537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45999.2590724537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45999.2590724537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45999.2590724537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45999.2590724537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45999.2590724537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45999.2590724537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45999.2590724537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45999.2590724537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45999.2590724537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45999.2590724537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45999.2590724537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45999.2590724537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45999.2590724537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45999.2590724537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45999.2590724537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45999.2590724537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45999.2590724537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45999.2590724537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45999.2590724537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45999.2590724537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45999.2590724537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45999.2590724537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45999.2590724537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45999.2590724537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45999.2590724537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45999.2590724537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45999.2590724537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45999.2590724537</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45999.2590724537</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45999.2590724537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45999.2590724537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45999.2590724537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45999.2590724537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45999.2590724537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45999.2590724537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45999.2590724537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45999.2590724537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45999.2590724537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45999.2590724537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45999.2590724537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45999.2590724537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45999.2590724537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45999.2590724537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45999.2590724537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45999.2590724537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45999.2590724537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45999.2590724537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45999.2590724537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45999.2590724537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45999.2590724537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45999.2590724537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45999.2590724537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45999.2590724537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45999.2590724537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45999.2590724537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45999.2590724537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45999.2590724537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45999.2590724537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45999.2590724537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45999.2590724537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45999.2590724537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45999.2590724537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45999.2590724537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45999.2590724537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45999.2590724537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45999.2590724537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45999.2590724537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45999.2590724537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45999.2590724537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45999.2590724537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45999.2590724537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45999.2590724537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45999.2590724537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45999.2590724537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45999.2590724537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45999.2590724537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45999.2590724537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45999.2590724537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45999.2590724537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45999.2590724537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45999.2590724537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45999.2590724537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45999.2590724537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45999.2590724537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45999.2590724537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45999.2590724537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45999.2590724537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45999.2590724537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45999.2590724537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45999.2590724537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45999.2590724537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45999.2590724537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45999.2590724537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45999.2590724537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45999.2590724537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45999.2590724537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45999.2590724537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45999.2590724537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45999.2590724537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45999.2590724537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45999.2590724537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45999.2590724537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45999.2590724537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45999.2590724537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45999.2590724537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45999.2590724537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45999.2590724537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45999.2590724537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45999.2590724537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45999.2590724537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45999.2590724537</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45999.2590724537</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45999.2590724537</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45999.2590724537</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45999.2590724537</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45999.2590724537</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45999.2590724537</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45999.2590724537</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45999.2590724537</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45999.2590724537</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45999.2590724537</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45999.2590724537</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45999.2590724537</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45999.2590724537</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45999.2590724537</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45999.2590724537</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45999.2590724537</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45999.2590724537</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45999.2590724537</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45999.2590724537</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45999.2590724537</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45999.2590724537</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45999.2590724537</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45999.2590724537</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45999.2590724537</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45999.2590724537</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45999.2590724537</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45999.2590724537</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09"/>
  <sheetViews>
    <sheetView workbookViewId="0">
      <selection activeCell="H2" sqref="H2"/>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53"/>
      <c r="E2" s="18"/>
      <c r="F2" s="20"/>
      <c r="G2" s="21">
        <f t="shared" ref="G2:G62" ca="1" si="0">IFERROR(NOW()-F2,"-")</f>
        <v>45999.2590724537</v>
      </c>
      <c r="H2" s="22"/>
      <c r="I2" s="19" t="str">
        <f>IFERROR(VLOOKUP(D2,DB!A:F,6,0),"")</f>
        <v/>
      </c>
      <c r="J2" s="18" t="str">
        <f>IFERROR(VLOOKUP(D2,DB!A:G,7,0),"")</f>
        <v/>
      </c>
      <c r="K2" s="42"/>
      <c r="L2" s="23" t="str">
        <f>IFERROR(VLOOKUP(D2,DB!A:I,9,0),"")</f>
        <v/>
      </c>
    </row>
    <row r="3" spans="1:13" ht="15" customHeight="1">
      <c r="A3" s="19"/>
      <c r="B3" s="58" t="str">
        <f>IFERROR(VLOOKUP(D3,DB!A:K,11,0),"")</f>
        <v/>
      </c>
      <c r="C3" s="18"/>
      <c r="D3" s="153"/>
      <c r="E3" s="18"/>
      <c r="F3" s="20"/>
      <c r="G3" s="21">
        <f t="shared" ca="1" si="0"/>
        <v>45999.2590724537</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45999.2590724537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45999.2590724537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45999.2590724537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45999.2590724537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45999.2590724537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45999.2590724537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45999.2590724537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45999.2590724537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45999.2590724537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45999.2590724537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45999.2590724537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45999.2590724537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45999.2590724537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45999.2590724537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45999.2590724537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45999.2590724537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45999.2590724537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45999.2590724537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45999.2590724537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45999.2590724537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45999.2590724537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45999.2590724537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45999.2590724537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45999.2590724537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45999.2590724537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45999.2590724537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45999.2590724537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45999.2590724537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45999.2590724537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45999.2590724537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45999.2590724537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45999.2590724537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45999.2590724537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45999.2590724537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45999.2590724537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45999.2590724537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45999.2590724537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45999.2590724537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45999.2590724537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45999.2590724537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45999.2590724537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45999.2590724537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45999.2590724537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45999.2590724537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45999.2590724537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45999.2590724537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0"/>
        <v>45999.2590724537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0"/>
        <v>45999.2590724537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0"/>
        <v>45999.2590724537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0"/>
        <v>45999.2590724537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0"/>
        <v>45999.2590724537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0"/>
        <v>45999.2590724537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0"/>
        <v>45999.2590724537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0"/>
        <v>45999.2590724537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0"/>
        <v>45999.2590724537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0"/>
        <v>45999.2590724537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0"/>
        <v>45999.2590724537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0"/>
        <v>45999.2590724537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0"/>
        <v>45999.2590724537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ref="G63:G126" ca="1" si="1">IFERROR(NOW()-F63,"-")</f>
        <v>45999.2590724537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45999.2590724537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45999.2590724537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45999.2590724537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45999.2590724537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45999.2590724537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45999.2590724537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45999.2590724537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45999.2590724537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45999.2590724537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45999.2590724537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45999.2590724537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45999.2590724537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45999.2590724537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45999.2590724537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45999.2590724537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45999.2590724537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45999.2590724537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45999.2590724537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45999.2590724537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45999.2590724537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45999.2590724537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45999.2590724537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45999.2590724537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45999.2590724537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45999.2590724537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45999.2590724537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45999.2590724537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45999.2590724537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45999.2590724537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45999.2590724537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45999.2590724537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45999.2590724537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45999.2590724537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45999.2590724537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45999.2590724537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45999.2590724537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45999.2590724537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45999.2590724537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45999.2590724537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45999.2590724537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45999.2590724537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45999.2590724537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45999.2590724537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45999.2590724537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45999.2590724537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45999.2590724537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45999.2590724537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45999.2590724537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45999.2590724537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45999.2590724537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1"/>
        <v>45999.2590724537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1"/>
        <v>45999.2590724537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1"/>
        <v>45999.2590724537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1"/>
        <v>45999.2590724537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1"/>
        <v>45999.2590724537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1"/>
        <v>45999.2590724537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1"/>
        <v>45999.2590724537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1"/>
        <v>45999.2590724537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1"/>
        <v>45999.2590724537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1"/>
        <v>45999.2590724537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1"/>
        <v>45999.2590724537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1"/>
        <v>45999.2590724537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1"/>
        <v>45999.2590724537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ref="G127:G190" ca="1" si="2">IFERROR(NOW()-F127,"-")</f>
        <v>45999.2590724537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45999.2590724537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45999.2590724537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45999.2590724537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45999.2590724537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45999.2590724537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45999.2590724537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45999.2590724537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45999.2590724537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45999.2590724537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45999.2590724537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45999.2590724537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45999.2590724537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45999.2590724537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45999.2590724537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45999.2590724537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45999.2590724537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45999.2590724537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45999.2590724537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45999.2590724537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45999.2590724537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45999.2590724537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45999.2590724537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45999.2590724537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45999.2590724537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45999.2590724537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45999.2590724537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45999.2590724537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45999.2590724537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45999.2590724537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45999.2590724537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45999.2590724537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45999.2590724537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45999.2590724537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45999.2590724537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45999.2590724537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45999.2590724537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45999.2590724537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45999.2590724537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45999.2590724537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45999.2590724537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45999.2590724537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45999.2590724537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45999.2590724537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45999.2590724537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45999.2590724537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45999.2590724537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45999.2590724537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45999.2590724537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45999.2590724537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45999.2590724537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2"/>
        <v>45999.2590724537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2"/>
        <v>45999.2590724537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2"/>
        <v>45999.2590724537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2"/>
        <v>45999.2590724537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2"/>
        <v>45999.2590724537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2"/>
        <v>45999.2590724537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2"/>
        <v>45999.2590724537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2"/>
        <v>45999.2590724537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2"/>
        <v>45999.2590724537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2"/>
        <v>45999.2590724537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2"/>
        <v>45999.2590724537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2"/>
        <v>45999.2590724537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2"/>
        <v>45999.2590724537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ref="G191:G254" ca="1" si="3">IFERROR(NOW()-F191,"-")</f>
        <v>45999.2590724537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45999.2590724537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45999.2590724537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45999.2590724537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45999.2590724537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45999.2590724537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45999.2590724537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45999.2590724537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45999.2590724537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45999.2590724537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45999.2590724537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45999.2590724537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45999.2590724537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45999.2590724537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45999.2590724537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45999.2590724537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45999.2590724537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45999.2590724537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45999.2590724537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45999.2590724537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45999.2590724537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45999.2590724537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45999.2590724537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45999.2590724537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45999.2590724537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45999.2590724537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45999.2590724537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45999.2590724537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45999.2590724537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45999.2590724537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45999.2590724537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45999.2590724537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45999.2590724537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45999.2590724537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45999.2590724537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45999.2590724537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45999.2590724537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45999.2590724537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45999.2590724537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45999.2590724537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45999.2590724537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45999.2590724537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45999.2590724537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45999.2590724537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45999.2590724537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45999.2590724537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45999.2590724537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45999.2590724537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45999.2590724537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45999.2590724537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45999.2590724537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3"/>
        <v>45999.2590724537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3"/>
        <v>45999.2590724537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3"/>
        <v>45999.2590724537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3"/>
        <v>45999.2590724537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3"/>
        <v>45999.2590724537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3"/>
        <v>45999.2590724537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3"/>
        <v>45999.2590724537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3"/>
        <v>45999.2590724537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3"/>
        <v>45999.2590724537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3"/>
        <v>45999.2590724537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3"/>
        <v>45999.2590724537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3"/>
        <v>45999.2590724537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3"/>
        <v>45999.2590724537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ref="G255:G318" ca="1" si="4">IFERROR(NOW()-F255,"-")</f>
        <v>45999.2590724537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45999.2590724537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45999.2590724537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45999.2590724537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45999.2590724537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45999.2590724537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45999.2590724537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45999.2590724537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45999.2590724537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45999.2590724537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45999.2590724537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45999.2590724537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45999.2590724537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45999.2590724537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45999.2590724537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45999.2590724537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45999.2590724537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45999.2590724537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45999.2590724537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45999.2590724537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45999.2590724537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45999.2590724537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45999.2590724537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45999.2590724537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45999.2590724537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45999.2590724537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45999.2590724537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45999.2590724537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45999.2590724537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45999.2590724537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45999.2590724537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45999.2590724537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45999.2590724537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45999.2590724537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45999.2590724537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45999.2590724537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45999.2590724537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45999.2590724537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45999.2590724537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45999.2590724537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45999.2590724537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45999.2590724537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45999.2590724537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45999.2590724537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45999.2590724537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45999.2590724537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45999.2590724537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45999.2590724537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45999.2590724537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45999.2590724537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45999.2590724537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4"/>
        <v>45999.2590724537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4"/>
        <v>45999.2590724537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4"/>
        <v>45999.2590724537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4"/>
        <v>45999.2590724537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4"/>
        <v>45999.2590724537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4"/>
        <v>45999.2590724537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4"/>
        <v>45999.2590724537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4"/>
        <v>45999.2590724537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4"/>
        <v>45999.2590724537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4"/>
        <v>45999.2590724537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4"/>
        <v>45999.2590724537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4"/>
        <v>45999.2590724537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4"/>
        <v>45999.2590724537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ref="G319:G382" ca="1" si="5">IFERROR(NOW()-F319,"-")</f>
        <v>45999.2590724537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45999.2590724537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45999.2590724537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45999.2590724537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45999.2590724537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45999.2590724537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45999.2590724537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45999.2590724537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45999.2590724537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45999.2590724537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45999.2590724537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45999.2590724537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45999.2590724537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45999.2590724537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45999.2590724537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45999.2590724537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45999.2590724537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45999.2590724537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45999.2590724537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45999.2590724537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45999.2590724537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45999.2590724537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45999.2590724537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45999.2590724537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45999.2590724537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45999.2590724537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45999.2590724537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45999.2590724537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45999.2590724537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45999.2590724537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45999.2590724537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45999.2590724537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45999.2590724537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45999.2590724537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45999.2590724537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45999.2590724537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45999.2590724537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45999.2590724537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45999.2590724537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45999.2590724537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45999.2590724537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45999.2590724537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45999.2590724537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45999.2590724537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45999.2590724537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45999.2590724537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45999.2590724537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45999.2590724537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45999.2590724537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45999.2590724537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45999.2590724537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5"/>
        <v>45999.2590724537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5"/>
        <v>45999.2590724537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5"/>
        <v>45999.2590724537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5"/>
        <v>45999.2590724537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5"/>
        <v>45999.2590724537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5"/>
        <v>45999.2590724537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5"/>
        <v>45999.2590724537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5"/>
        <v>45999.2590724537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5"/>
        <v>45999.2590724537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5"/>
        <v>45999.2590724537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5"/>
        <v>45999.2590724537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5"/>
        <v>45999.2590724537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5"/>
        <v>45999.2590724537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ref="G383:G446" ca="1" si="6">IFERROR(NOW()-F383,"-")</f>
        <v>45999.2590724537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45999.2590724537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45999.2590724537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45999.2590724537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45999.2590724537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45999.2590724537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45999.2590724537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45999.2590724537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45999.2590724537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45999.2590724537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45999.2590724537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45999.2590724537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45999.2590724537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45999.2590724537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45999.2590724537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45999.2590724537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45999.2590724537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45999.2590724537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45999.2590724537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45999.2590724537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45999.2590724537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45999.2590724537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45999.2590724537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45999.2590724537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45999.2590724537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45999.2590724537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45999.2590724537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45999.2590724537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45999.2590724537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45999.2590724537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45999.2590724537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45999.2590724537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45999.2590724537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45999.2590724537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45999.2590724537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45999.2590724537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45999.2590724537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45999.2590724537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45999.2590724537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45999.2590724537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45999.2590724537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45999.2590724537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45999.2590724537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45999.2590724537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45999.2590724537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45999.2590724537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45999.2590724537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45999.2590724537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45999.2590724537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45999.2590724537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45999.2590724537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6"/>
        <v>45999.2590724537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6"/>
        <v>45999.2590724537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6"/>
        <v>45999.2590724537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6"/>
        <v>45999.2590724537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6"/>
        <v>45999.2590724537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6"/>
        <v>45999.2590724537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6"/>
        <v>45999.2590724537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6"/>
        <v>45999.2590724537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6"/>
        <v>45999.2590724537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6"/>
        <v>45999.2590724537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6"/>
        <v>45999.2590724537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6"/>
        <v>45999.2590724537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6"/>
        <v>45999.2590724537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ref="G447:G510" ca="1" si="7">IFERROR(NOW()-F447,"-")</f>
        <v>45999.2590724537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45999.2590724537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45999.2590724537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45999.2590724537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45999.2590724537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45999.2590724537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45999.2590724537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45999.2590724537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45999.2590724537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45999.2590724537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45999.2590724537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45999.2590724537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45999.2590724537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45999.2590724537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45999.2590724537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45999.2590724537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45999.2590724537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45999.2590724537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45999.2590724537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45999.2590724537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45999.2590724537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45999.2590724537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45999.2590724537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45999.2590724537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45999.2590724537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45999.2590724537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45999.2590724537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45999.2590724537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45999.2590724537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45999.2590724537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45999.2590724537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45999.2590724537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45999.2590724537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45999.2590724537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45999.2590724537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45999.2590724537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45999.2590724537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45999.2590724537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45999.2590724537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45999.2590724537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45999.2590724537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45999.2590724537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45999.2590724537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45999.2590724537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45999.2590724537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45999.2590724537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45999.2590724537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45999.2590724537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45999.2590724537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45999.2590724537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45999.2590724537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7"/>
        <v>45999.2590724537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7"/>
        <v>45999.2590724537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7"/>
        <v>45999.2590724537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7"/>
        <v>45999.2590724537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7"/>
        <v>45999.2590724537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7"/>
        <v>45999.2590724537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7"/>
        <v>45999.2590724537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7"/>
        <v>45999.2590724537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7"/>
        <v>45999.2590724537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7"/>
        <v>45999.2590724537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7"/>
        <v>45999.2590724537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7"/>
        <v>45999.2590724537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7"/>
        <v>45999.2590724537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ref="G511:G574" ca="1" si="8">IFERROR(NOW()-F511,"-")</f>
        <v>45999.2590724537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45999.2590724537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45999.2590724537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45999.2590724537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45999.2590724537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45999.2590724537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45999.2590724537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45999.2590724537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45999.2590724537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45999.2590724537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45999.2590724537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45999.2590724537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45999.2590724537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45999.2590724537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45999.2590724537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45999.2590724537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45999.2590724537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45999.2590724537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45999.2590724537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45999.2590724537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45999.2590724537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45999.2590724537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45999.2590724537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45999.2590724537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45999.2590724537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45999.2590724537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45999.2590724537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45999.2590724537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45999.2590724537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45999.2590724537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45999.2590724537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45999.2590724537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45999.2590724537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45999.2590724537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45999.2590724537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45999.2590724537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45999.2590724537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45999.2590724537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45999.2590724537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45999.2590724537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45999.2590724537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45999.2590724537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45999.2590724537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45999.2590724537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45999.2590724537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45999.2590724537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45999.2590724537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45999.2590724537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45999.2590724537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45999.2590724537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45999.2590724537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8"/>
        <v>45999.2590724537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8"/>
        <v>45999.2590724537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8"/>
        <v>45999.2590724537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8"/>
        <v>45999.2590724537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8"/>
        <v>45999.2590724537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8"/>
        <v>45999.2590724537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8"/>
        <v>45999.2590724537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8"/>
        <v>45999.2590724537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8"/>
        <v>45999.2590724537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8"/>
        <v>45999.2590724537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8"/>
        <v>45999.2590724537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8"/>
        <v>45999.2590724537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8"/>
        <v>45999.2590724537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ref="G575:G638" ca="1" si="9">IFERROR(NOW()-F575,"-")</f>
        <v>45999.2590724537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45999.2590724537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45999.2590724537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45999.2590724537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45999.2590724537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45999.2590724537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45999.2590724537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45999.2590724537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45999.2590724537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45999.2590724537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45999.2590724537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45999.2590724537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45999.2590724537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45999.2590724537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45999.2590724537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45999.2590724537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45999.2590724537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45999.2590724537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45999.2590724537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45999.2590724537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45999.2590724537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45999.2590724537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45999.2590724537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45999.2590724537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45999.2590724537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45999.2590724537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45999.2590724537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45999.2590724537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45999.2590724537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45999.2590724537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45999.2590724537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45999.2590724537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45999.2590724537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45999.2590724537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45999.2590724537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45999.2590724537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45999.2590724537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45999.2590724537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45999.2590724537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45999.2590724537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45999.2590724537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45999.2590724537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45999.2590724537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45999.2590724537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45999.2590724537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45999.2590724537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45999.2590724537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45999.2590724537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45999.2590724537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45999.2590724537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45999.2590724537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9"/>
        <v>45999.2590724537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9"/>
        <v>45999.2590724537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9"/>
        <v>45999.2590724537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9"/>
        <v>45999.2590724537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9"/>
        <v>45999.2590724537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9"/>
        <v>45999.2590724537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9"/>
        <v>45999.2590724537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9"/>
        <v>45999.2590724537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9"/>
        <v>45999.2590724537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9"/>
        <v>45999.2590724537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9"/>
        <v>45999.2590724537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9"/>
        <v>45999.2590724537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9"/>
        <v>45999.2590724537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ref="G639:G702" ca="1" si="10">IFERROR(NOW()-F639,"-")</f>
        <v>45999.2590724537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45999.2590724537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45999.2590724537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45999.2590724537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45999.2590724537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45999.2590724537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45999.2590724537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45999.2590724537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45999.2590724537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45999.2590724537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45999.2590724537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45999.2590724537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45999.2590724537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45999.2590724537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45999.2590724537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45999.2590724537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45999.2590724537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45999.2590724537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45999.2590724537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45999.2590724537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45999.2590724537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45999.2590724537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45999.2590724537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45999.2590724537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45999.2590724537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45999.2590724537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45999.2590724537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45999.2590724537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45999.2590724537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45999.2590724537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45999.2590724537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45999.2590724537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45999.2590724537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45999.2590724537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45999.2590724537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45999.2590724537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45999.2590724537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45999.2590724537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45999.2590724537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45999.2590724537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45999.2590724537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45999.2590724537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45999.2590724537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45999.2590724537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45999.2590724537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45999.2590724537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45999.2590724537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45999.2590724537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45999.2590724537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45999.2590724537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45999.2590724537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0"/>
        <v>45999.2590724537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0"/>
        <v>45999.2590724537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0"/>
        <v>45999.2590724537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0"/>
        <v>45999.2590724537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0"/>
        <v>45999.2590724537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0"/>
        <v>45999.2590724537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0"/>
        <v>45999.2590724537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0"/>
        <v>45999.2590724537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0"/>
        <v>45999.2590724537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0"/>
        <v>45999.2590724537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0"/>
        <v>45999.2590724537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0"/>
        <v>45999.2590724537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0"/>
        <v>45999.2590724537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ref="G703:G766" ca="1" si="11">IFERROR(NOW()-F703,"-")</f>
        <v>45999.2590724537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45999.2590724537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45999.2590724537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45999.2590724537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45999.2590724537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45999.2590724537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45999.2590724537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45999.2590724537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45999.2590724537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45999.2590724537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45999.2590724537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45999.2590724537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45999.2590724537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45999.2590724537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45999.2590724537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45999.2590724537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45999.2590724537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45999.2590724537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45999.2590724537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45999.2590724537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45999.2590724537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45999.2590724537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45999.2590724537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45999.2590724537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45999.2590724537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45999.2590724537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45999.2590724537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45999.2590724537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45999.2590724537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45999.2590724537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45999.2590724537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45999.2590724537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45999.2590724537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45999.2590724537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45999.2590724537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45999.2590724537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45999.2590724537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45999.2590724537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45999.2590724537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45999.2590724537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45999.2590724537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45999.2590724537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45999.2590724537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45999.2590724537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45999.2590724537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45999.2590724537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45999.2590724537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45999.2590724537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45999.2590724537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45999.2590724537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45999.2590724537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1"/>
        <v>45999.2590724537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1"/>
        <v>45999.2590724537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1"/>
        <v>45999.2590724537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1"/>
        <v>45999.2590724537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1"/>
        <v>45999.2590724537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1"/>
        <v>45999.2590724537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1"/>
        <v>45999.2590724537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1"/>
        <v>45999.2590724537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1"/>
        <v>45999.2590724537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1"/>
        <v>45999.2590724537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1"/>
        <v>45999.2590724537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1"/>
        <v>45999.2590724537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1"/>
        <v>45999.2590724537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ref="G767:G830" ca="1" si="12">IFERROR(NOW()-F767,"-")</f>
        <v>45999.2590724537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45999.2590724537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45999.2590724537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45999.2590724537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45999.2590724537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45999.2590724537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45999.2590724537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45999.2590724537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45999.2590724537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45999.2590724537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45999.2590724537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45999.2590724537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45999.2590724537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45999.2590724537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45999.2590724537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45999.2590724537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45999.2590724537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45999.2590724537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45999.2590724537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45999.2590724537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45999.2590724537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45999.2590724537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45999.2590724537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45999.2590724537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45999.2590724537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45999.2590724537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45999.2590724537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45999.2590724537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45999.2590724537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45999.2590724537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45999.2590724537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45999.2590724537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45999.2590724537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45999.2590724537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45999.2590724537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45999.2590724537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45999.2590724537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45999.2590724537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45999.2590724537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45999.2590724537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45999.2590724537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45999.2590724537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45999.2590724537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45999.2590724537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45999.2590724537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45999.2590724537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45999.2590724537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45999.2590724537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45999.2590724537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45999.2590724537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45999.2590724537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2"/>
        <v>45999.2590724537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2"/>
        <v>45999.2590724537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2"/>
        <v>45999.2590724537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2"/>
        <v>45999.2590724537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2"/>
        <v>45999.2590724537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2"/>
        <v>45999.2590724537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2"/>
        <v>45999.2590724537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2"/>
        <v>45999.2590724537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2"/>
        <v>45999.2590724537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2"/>
        <v>45999.2590724537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2"/>
        <v>45999.2590724537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2"/>
        <v>45999.2590724537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2"/>
        <v>45999.2590724537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ref="G831:G894" ca="1" si="13">IFERROR(NOW()-F831,"-")</f>
        <v>45999.2590724537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45999.2590724537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45999.2590724537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45999.2590724537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45999.2590724537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45999.2590724537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45999.2590724537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45999.2590724537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45999.2590724537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45999.2590724537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45999.2590724537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45999.2590724537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45999.2590724537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45999.2590724537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45999.2590724537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45999.2590724537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45999.2590724537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45999.2590724537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45999.2590724537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45999.2590724537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45999.2590724537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45999.2590724537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45999.2590724537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45999.2590724537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45999.2590724537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45999.2590724537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45999.2590724537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45999.2590724537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45999.2590724537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45999.2590724537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45999.2590724537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45999.2590724537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45999.2590724537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45999.2590724537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45999.2590724537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45999.2590724537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45999.2590724537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45999.2590724537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45999.2590724537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45999.2590724537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45999.2590724537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45999.2590724537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45999.2590724537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45999.2590724537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45999.2590724537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45999.2590724537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45999.2590724537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45999.2590724537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45999.2590724537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45999.2590724537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45999.2590724537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3"/>
        <v>45999.2590724537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3"/>
        <v>45999.2590724537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3"/>
        <v>45999.2590724537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3"/>
        <v>45999.2590724537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3"/>
        <v>45999.2590724537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3"/>
        <v>45999.2590724537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3"/>
        <v>45999.2590724537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3"/>
        <v>45999.2590724537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3"/>
        <v>45999.2590724537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3"/>
        <v>45999.2590724537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3"/>
        <v>45999.2590724537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3"/>
        <v>45999.2590724537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3"/>
        <v>45999.2590724537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ref="G895:G909" ca="1" si="14">IFERROR(NOW()-F895,"-")</f>
        <v>45999.2590724537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45999.2590724537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45999.2590724537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45999.2590724537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45999.2590724537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45999.2590724537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45999.2590724537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45999.2590724537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45999.2590724537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45999.2590724537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45999.2590724537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45999.2590724537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45999.2590724537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45999.2590724537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45999.2590724537</v>
      </c>
      <c r="H909" s="22"/>
      <c r="I909" s="19" t="str">
        <f>IFERROR(VLOOKUP(D909,DB!A:F,6,0),"")</f>
        <v/>
      </c>
      <c r="J909" s="18" t="str">
        <f>IFERROR(VLOOKUP(D909,DB!A:G,7,0),"")</f>
        <v/>
      </c>
      <c r="K909" s="42"/>
      <c r="L909" s="23" t="str">
        <f>IFERROR(VLOOKUP(D909,DB!A:I,9,0),"")</f>
        <v/>
      </c>
    </row>
  </sheetData>
  <dataValidations count="2">
    <dataValidation allowBlank="1" showInputMessage="1" showErrorMessage="1" sqref="E1" xr:uid="{5914219A-CB83-432D-936A-CC0CB6F3982A}"/>
    <dataValidation type="list" allowBlank="1" showInputMessage="1" showErrorMessage="1" sqref="E2:E90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44"/>
  <sheetViews>
    <sheetView tabSelected="1" workbookViewId="0">
      <selection activeCell="K14" sqref="K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295.77835486110416</v>
      </c>
      <c r="H2" s="91">
        <v>45703.474768518521</v>
      </c>
      <c r="I2" s="91" t="str">
        <f>IFERROR(VLOOKUP(D2,DB!A:F,6,0),"")</f>
        <v>SCECO</v>
      </c>
      <c r="J2" s="91" t="str">
        <f>IFERROR(VLOOKUP(D2,DB!A:G,7,0),"")</f>
        <v>Dead</v>
      </c>
      <c r="K2" s="93" t="s">
        <v>39124</v>
      </c>
      <c r="L2" s="87" t="str">
        <f>IFERROR(VLOOKUP(D2,DB!A:I,9,0),"")</f>
        <v>Latis</v>
      </c>
    </row>
    <row r="3" spans="1:16" ht="15" customHeight="1">
      <c r="A3" s="107" t="s">
        <v>39125</v>
      </c>
      <c r="B3" s="107" t="str">
        <f>IFERROR(VLOOKUP(D3,DB!A:K,11,0),"")</f>
        <v>R4</v>
      </c>
      <c r="C3" s="89">
        <v>2</v>
      </c>
      <c r="D3" s="87" t="s">
        <v>30656</v>
      </c>
      <c r="E3" s="90" t="s">
        <v>39111</v>
      </c>
      <c r="F3" s="91">
        <v>45997.533333333333</v>
      </c>
      <c r="G3" s="92">
        <f t="shared" ref="G3:G34" ca="1" si="0">IFERROR(NOW()-F3,"")</f>
        <v>1.725739120367507</v>
      </c>
      <c r="H3" s="91">
        <v>45997.522280092591</v>
      </c>
      <c r="I3" s="107" t="str">
        <f>IFERROR(VLOOKUP(D3,DB!A:F,6,0),"")</f>
        <v>Generator-SG</v>
      </c>
      <c r="J3" s="107" t="str">
        <f>IFERROR(VLOOKUP(D3,DB!A:G,7,0),"")</f>
        <v>Good</v>
      </c>
      <c r="K3" s="93" t="s">
        <v>39126</v>
      </c>
      <c r="L3" s="87" t="str">
        <f>IFERROR(VLOOKUP(D3,DB!A:I,9,0),"")</f>
        <v>Latis</v>
      </c>
    </row>
    <row r="4" spans="1:16" ht="19.5" customHeight="1">
      <c r="A4" s="107" t="s">
        <v>39127</v>
      </c>
      <c r="B4" s="107" t="str">
        <f>IFERROR(VLOOKUP(D4,DB!A:K,11,0),"")</f>
        <v>R4</v>
      </c>
      <c r="C4" s="89">
        <v>2</v>
      </c>
      <c r="D4" s="87" t="s">
        <v>32943</v>
      </c>
      <c r="E4" s="90" t="s">
        <v>39106</v>
      </c>
      <c r="F4" s="91">
        <v>45998.79414351852</v>
      </c>
      <c r="G4" s="92">
        <f t="shared" ca="1" si="0"/>
        <v>0.46492893518006895</v>
      </c>
      <c r="H4" s="91">
        <v>45998.664027777777</v>
      </c>
      <c r="I4" s="107" t="str">
        <f>IFERROR(VLOOKUP(D4,DB!A:F,6,0),"")</f>
        <v>SCECO</v>
      </c>
      <c r="J4" s="107" t="str">
        <f>IFERROR(VLOOKUP(D4,DB!A:G,7,0),"")</f>
        <v>Vandalized</v>
      </c>
      <c r="K4" s="93" t="s">
        <v>39128</v>
      </c>
      <c r="L4" s="87" t="str">
        <f>IFERROR(VLOOKUP(D4,DB!A:I,9,0),"")</f>
        <v>Latis</v>
      </c>
    </row>
    <row r="5" spans="1:16" ht="15" customHeight="1">
      <c r="A5" s="107" t="s">
        <v>39129</v>
      </c>
      <c r="B5" s="107" t="str">
        <f>IFERROR(VLOOKUP(D5,DB!A:K,11,0),"")</f>
        <v>R4</v>
      </c>
      <c r="C5" s="89">
        <v>1</v>
      </c>
      <c r="D5" s="87" t="s">
        <v>32103</v>
      </c>
      <c r="E5" s="90" t="s">
        <v>39106</v>
      </c>
      <c r="F5" s="91"/>
      <c r="G5" s="92">
        <f t="shared" ca="1" si="0"/>
        <v>45999.2590724537</v>
      </c>
      <c r="H5" s="91">
        <v>45999.012499999997</v>
      </c>
      <c r="I5" s="107" t="str">
        <f>IFERROR(VLOOKUP(D5,DB!A:F,6,0),"")</f>
        <v>SCECO</v>
      </c>
      <c r="J5" s="107" t="str">
        <f>IFERROR(VLOOKUP(D5,DB!A:G,7,0),"")</f>
        <v>Dead</v>
      </c>
      <c r="K5" s="93" t="s">
        <v>39130</v>
      </c>
      <c r="L5" s="87" t="str">
        <f>IFERROR(VLOOKUP(D5,DB!A:I,9,0),"")</f>
        <v>Latis</v>
      </c>
    </row>
    <row r="6" spans="1:16" ht="30.75">
      <c r="A6" s="107" t="s">
        <v>39129</v>
      </c>
      <c r="B6" s="107" t="str">
        <f>IFERROR(VLOOKUP(D6,DB!A:K,11,0),"")</f>
        <v>R4</v>
      </c>
      <c r="C6" s="89">
        <v>4</v>
      </c>
      <c r="D6" s="87" t="s">
        <v>36347</v>
      </c>
      <c r="E6" s="90" t="s">
        <v>39106</v>
      </c>
      <c r="F6" s="91"/>
      <c r="G6" s="92">
        <f t="shared" ca="1" si="0"/>
        <v>45999.2590724537</v>
      </c>
      <c r="H6" s="91">
        <v>45998.995138888888</v>
      </c>
      <c r="I6" s="107" t="str">
        <f>IFERROR(VLOOKUP(D6,DB!A:F,6,0),"")</f>
        <v>Generator-SG</v>
      </c>
      <c r="J6" s="107" t="str">
        <f>IFERROR(VLOOKUP(D6,DB!A:G,7,0),"")</f>
        <v>In progress</v>
      </c>
      <c r="K6" s="93" t="s">
        <v>39131</v>
      </c>
      <c r="L6" s="87" t="str">
        <f>IFERROR(VLOOKUP(D6,DB!A:I,9,0),"")</f>
        <v>Latis</v>
      </c>
    </row>
    <row r="7" spans="1:16" ht="30.75">
      <c r="A7" s="107" t="s">
        <v>39129</v>
      </c>
      <c r="B7" s="107" t="str">
        <f>IFERROR(VLOOKUP(D7,DB!A:K,11,0),"")</f>
        <v>R4</v>
      </c>
      <c r="C7" s="89">
        <v>3</v>
      </c>
      <c r="D7" s="87" t="s">
        <v>36247</v>
      </c>
      <c r="E7" s="90" t="s">
        <v>39106</v>
      </c>
      <c r="F7" s="91"/>
      <c r="G7" s="92">
        <f t="shared" ca="1" si="0"/>
        <v>45999.2590724537</v>
      </c>
      <c r="H7" s="91">
        <v>45999.038888888892</v>
      </c>
      <c r="I7" s="107" t="str">
        <f>IFERROR(VLOOKUP(D7,DB!A:F,6,0),"")</f>
        <v>SCECO</v>
      </c>
      <c r="J7" s="107" t="str">
        <f>IFERROR(VLOOKUP(D7,DB!A:G,7,0),"")</f>
        <v>Dead</v>
      </c>
      <c r="K7" s="93" t="s">
        <v>39132</v>
      </c>
      <c r="L7" s="87" t="str">
        <f>IFERROR(VLOOKUP(D7,DB!A:I,9,0),"")</f>
        <v>Latis</v>
      </c>
    </row>
    <row r="8" spans="1:16" ht="15" customHeight="1">
      <c r="A8" s="107" t="s">
        <v>39129</v>
      </c>
      <c r="B8" s="107" t="str">
        <f>IFERROR(VLOOKUP(D8,DB!A:K,11,0),"")</f>
        <v>R4</v>
      </c>
      <c r="C8" s="89">
        <v>1</v>
      </c>
      <c r="D8" s="87" t="s">
        <v>36372</v>
      </c>
      <c r="E8" s="90" t="s">
        <v>39106</v>
      </c>
      <c r="F8" s="91"/>
      <c r="G8" s="92">
        <f t="shared" ca="1" si="0"/>
        <v>45999.2590724537</v>
      </c>
      <c r="H8" s="91">
        <v>45998.995856481481</v>
      </c>
      <c r="I8" s="107" t="str">
        <f>IFERROR(VLOOKUP(D8,DB!A:F,6,0),"")</f>
        <v>Generator-SG</v>
      </c>
      <c r="J8" s="107" t="str">
        <f>IFERROR(VLOOKUP(D8,DB!A:G,7,0),"")</f>
        <v>Vandalized</v>
      </c>
      <c r="K8" s="93" t="s">
        <v>39133</v>
      </c>
      <c r="L8" s="87" t="str">
        <f>IFERROR(VLOOKUP(D8,DB!A:I,9,0),"")</f>
        <v>Latis</v>
      </c>
    </row>
    <row r="9" spans="1:16" ht="15" customHeight="1">
      <c r="A9" s="107"/>
      <c r="B9" s="107" t="str">
        <f>IFERROR(VLOOKUP(D9,DB!A:K,11,0),"")</f>
        <v/>
      </c>
      <c r="C9" s="89"/>
      <c r="D9" s="87"/>
      <c r="E9" s="90"/>
      <c r="F9" s="91"/>
      <c r="G9" s="92">
        <f t="shared" ca="1" si="0"/>
        <v>45999.2590724537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45999.2590724537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45999.2590724537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45999.2590724537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45999.2590724537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45999.2590724537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45999.2590724537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45999.2590724537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45999.2590724537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45999.2590724537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45999.2590724537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45999.2590724537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45999.2590724537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45999.2590724537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45999.2590724537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45999.2590724537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45999.2590724537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45999.2590724537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45999.2590724537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45999.2590724537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45999.2590724537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45999.2590724537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45999.2590724537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45999.2590724537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45999.2590724537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45999.2590724537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ref="G35:G98" ca="1" si="1">IFERROR(NOW()-F35,"")</f>
        <v>45999.2590724537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45999.2590724537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45999.2590724537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45999.2590724537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45999.2590724537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45999.2590724537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45999.2590724537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45999.2590724537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45999.2590724537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45999.2590724537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45999.2590724537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45999.2590724537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45999.2590724537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45999.2590724537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45999.2590724537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45999.2590724537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45999.2590724537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45999.2590724537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45999.2590724537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45999.2590724537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45999.2590724537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45999.2590724537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45999.2590724537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45999.2590724537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45999.2590724537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45999.2590724537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45999.2590724537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45999.2590724537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45999.2590724537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45999.2590724537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45999.2590724537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45999.2590724537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45999.2590724537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45999.2590724537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45999.2590724537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45999.2590724537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45999.2590724537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45999.2590724537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45999.2590724537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45999.2590724537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45999.2590724537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45999.2590724537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45999.2590724537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45999.2590724537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45999.2590724537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45999.2590724537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45999.2590724537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45999.2590724537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45999.2590724537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45999.2590724537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45999.2590724537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45999.2590724537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45999.2590724537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45999.2590724537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45999.2590724537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45999.2590724537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45999.2590724537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45999.2590724537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45999.2590724537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45999.2590724537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45999.2590724537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45999.2590724537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45999.2590724537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45999.2590724537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ref="G99:G144" ca="1" si="2">IFERROR(NOW()-F99,"")</f>
        <v>45999.2590724537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45999.2590724537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45999.2590724537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45999.2590724537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45999.2590724537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45999.2590724537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45999.2590724537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45999.2590724537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45999.2590724537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45999.2590724537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45999.2590724537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45999.2590724537</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45999.2590724537</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45999.2590724537</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45999.2590724537</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45999.2590724537</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45999.2590724537</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45999.2590724537</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45999.2590724537</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45999.2590724537</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45999.2590724537</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45999.2590724537</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45999.2590724537</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45999.2590724537</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45999.2590724537</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45999.2590724537</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45999.2590724537</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45999.2590724537</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45999.2590724537</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45999.2590724537</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45999.2590724537</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45999.2590724537</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45999.2590724537</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45999.2590724537</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45999.2590724537</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45999.2590724537</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45999.2590724537</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45999.2590724537</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45999.2590724537</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45999.2590724537</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45999.2590724537</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45999.2590724537</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45999.2590724537</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45999.2590724537</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45999.2590724537</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45999.2590724537</v>
      </c>
      <c r="H144" s="91"/>
      <c r="I144" s="107" t="str">
        <f>IFERROR(VLOOKUP(D144,DB!A:F,6,0),"")</f>
        <v/>
      </c>
      <c r="J144" s="107" t="str">
        <f>IFERROR(VLOOKUP(D144,DB!A:G,7,0),"")</f>
        <v/>
      </c>
      <c r="K144" s="93"/>
      <c r="L144" s="87" t="str">
        <f>IFERROR(VLOOKUP(D144,DB!A:I,9,0),"")</f>
        <v/>
      </c>
    </row>
  </sheetData>
  <dataValidations count="2">
    <dataValidation allowBlank="1" showInputMessage="1" showErrorMessage="1" sqref="E1" xr:uid="{A4F81451-56CC-4543-9497-104C4E44EE4B}"/>
    <dataValidation type="list" allowBlank="1" showInputMessage="1" showErrorMessage="1" sqref="E2:E1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workbookViewId="0">
      <selection activeCell="D9" sqref="D9"/>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107.42701226851204</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39111</v>
      </c>
      <c r="F3" s="38">
        <v>45926.188877314817</v>
      </c>
      <c r="G3" s="102">
        <f t="shared" ref="G3" ca="1" si="0">IFERROR(NOW()-F3,"")</f>
        <v>73.070195138883719</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39111</v>
      </c>
      <c r="F4" s="104">
        <v>45948.661111111112</v>
      </c>
      <c r="G4" s="105">
        <f t="shared" ref="G4" ca="1" si="1">IFERROR(NOW()-F4,"")</f>
        <v>50.597961342587951</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17.885773842586786</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2.1515840277716052</v>
      </c>
      <c r="H6" s="38">
        <v>45997.093599537038</v>
      </c>
      <c r="I6" s="37" t="str">
        <f>IFERROR(VLOOKUP(D6,DB!A:F,6,0),"")</f>
        <v>SCECO</v>
      </c>
      <c r="J6" s="37" t="str">
        <f>IFERROR(VLOOKUP(D6,DB!A:G,7,0),"")</f>
        <v>In progress</v>
      </c>
      <c r="K6" s="37" t="s">
        <v>39143</v>
      </c>
      <c r="L6" s="37" t="str">
        <f>IFERROR(VLOOKUP(D6,DB!A:I,9,0),"")</f>
        <v>Latis</v>
      </c>
    </row>
    <row r="7" spans="1:13">
      <c r="A7" s="37" t="s">
        <v>39144</v>
      </c>
      <c r="B7" s="37" t="str">
        <f>IFERROR(VLOOKUP(D7,DB!A:K,11,0),"")</f>
        <v>R5</v>
      </c>
      <c r="C7" s="37">
        <v>1</v>
      </c>
      <c r="D7" s="37" t="s">
        <v>37284</v>
      </c>
      <c r="E7" s="37" t="s">
        <v>39111</v>
      </c>
      <c r="F7" s="38">
        <v>45998.467928240738</v>
      </c>
      <c r="G7" s="131">
        <f ca="1">IFERROR(NOW()-F7,"")</f>
        <v>0.79114421296253568</v>
      </c>
      <c r="H7" s="38">
        <v>45998.451261574075</v>
      </c>
      <c r="I7" s="37" t="str">
        <f>IFERROR(VLOOKUP(D7,DB!A:F,6,0),"")</f>
        <v>SCECO</v>
      </c>
      <c r="J7" s="37" t="str">
        <f>IFERROR(VLOOKUP(D7,DB!A:G,7,0),"")</f>
        <v>Good+Dead</v>
      </c>
      <c r="K7" s="37" t="s">
        <v>39145</v>
      </c>
      <c r="L7" s="37" t="str">
        <f>IFERROR(VLOOKUP(D7,DB!A:I,9,0),"")</f>
        <v>Latis</v>
      </c>
    </row>
    <row r="8" spans="1:13" ht="30.75">
      <c r="A8" s="37" t="s">
        <v>39146</v>
      </c>
      <c r="B8" s="37" t="str">
        <f>IFERROR(VLOOKUP(D8,DB!A:K,11,0),"")</f>
        <v>R5</v>
      </c>
      <c r="C8" s="37">
        <v>1</v>
      </c>
      <c r="D8" s="37" t="s">
        <v>32884</v>
      </c>
      <c r="E8" s="37" t="s">
        <v>39111</v>
      </c>
      <c r="F8" s="38">
        <v>45998.699166666665</v>
      </c>
      <c r="G8" s="131">
        <f ca="1">IFERROR(NOW()-F8,"")</f>
        <v>0.55990578703494975</v>
      </c>
      <c r="H8" s="38">
        <v>45998.687361111108</v>
      </c>
      <c r="I8" s="37" t="str">
        <f>IFERROR(VLOOKUP(D8,DB!A:F,6,0),"")</f>
        <v>SCECO</v>
      </c>
      <c r="J8" s="37" t="str">
        <f>IFERROR(VLOOKUP(D8,DB!A:G,7,0),"")</f>
        <v>Vandalized+Dead</v>
      </c>
      <c r="K8" s="37" t="s">
        <v>39147</v>
      </c>
      <c r="L8" s="37" t="str">
        <f>IFERROR(VLOOKUP(D8,DB!A:I,9,0),"")</f>
        <v>Latis</v>
      </c>
    </row>
    <row r="9" spans="1:13">
      <c r="A9" s="37"/>
      <c r="B9" s="37" t="str">
        <f>IFERROR(VLOOKUP(D9,DB!A:K,11,0),"")</f>
        <v/>
      </c>
      <c r="C9" s="37"/>
      <c r="D9" s="37"/>
      <c r="E9" s="37"/>
      <c r="F9" s="38"/>
      <c r="G9" s="131">
        <f ca="1">IFERROR(NOW()-F9,"")</f>
        <v>45999.2590724537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45999.2590724537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45999.2590724537</v>
      </c>
      <c r="H11" s="38"/>
      <c r="I11" s="37" t="str">
        <f>IFERROR(VLOOKUP(D11,DB!A:F,6,0),"")</f>
        <v/>
      </c>
      <c r="J11" s="37" t="str">
        <f>IFERROR(VLOOKUP(D11,DB!A:G,7,0),"")</f>
        <v/>
      </c>
      <c r="K11" s="37"/>
      <c r="L11" s="37" t="str">
        <f>IFERROR(VLOOKUP(D11,DB!A:I,9,0),"")</f>
        <v/>
      </c>
    </row>
    <row r="12" spans="1:13">
      <c r="A12" s="100"/>
      <c r="B12" s="100" t="str">
        <f>IFERROR(VLOOKUP(D12,DB!A:K,11,0),"")</f>
        <v/>
      </c>
      <c r="C12" s="100"/>
      <c r="D12" s="100"/>
      <c r="E12" s="100"/>
      <c r="F12" s="132"/>
      <c r="G12" s="102">
        <f ca="1">IFERROR(NOW()-F12,"")</f>
        <v>45999.2590724537</v>
      </c>
      <c r="H12" s="132"/>
      <c r="I12" s="100" t="str">
        <f>IFERROR(VLOOKUP(D12,DB!A:F,6,0),"")</f>
        <v/>
      </c>
      <c r="J12" s="100" t="str">
        <f>IFERROR(VLOOKUP(D12,DB!A:G,7,0),"")</f>
        <v/>
      </c>
      <c r="K12" s="100"/>
      <c r="L12" s="100" t="str">
        <f>IFERROR(VLOOKUP(D12,DB!A:I,9,0),"")</f>
        <v/>
      </c>
    </row>
    <row r="13" spans="1:13">
      <c r="A13" s="37"/>
      <c r="B13" s="37" t="str">
        <f>IFERROR(VLOOKUP(D13,DB!A:K,11,0),"")</f>
        <v/>
      </c>
      <c r="C13" s="37"/>
      <c r="D13" s="154"/>
      <c r="E13" s="37"/>
      <c r="F13" s="38"/>
      <c r="G13" s="131">
        <f ca="1">IFERROR(NOW()-F13,"")</f>
        <v>45999.2590724537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45999.2590724537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45999.2590724537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45999.2590724537</v>
      </c>
      <c r="H16" s="38"/>
      <c r="I16" s="37" t="str">
        <f>IFERROR(VLOOKUP(D16,DB!A:F,6,0),"")</f>
        <v/>
      </c>
      <c r="J16" s="37" t="str">
        <f>IFERROR(VLOOKUP(D16,DB!A:G,7,0),"")</f>
        <v/>
      </c>
      <c r="K16" s="37"/>
      <c r="L16" s="37" t="str">
        <f>IFERROR(VLOOKUP(D16,DB!A:I,9,0),"")</f>
        <v/>
      </c>
    </row>
    <row r="17" spans="1:12">
      <c r="A17" s="37"/>
      <c r="B17" s="37" t="str">
        <f>IFERROR(VLOOKUP(D17,DB!A:K,11,0),"")</f>
        <v/>
      </c>
      <c r="C17" s="37"/>
      <c r="D17" s="154"/>
      <c r="E17" s="37"/>
      <c r="F17" s="38"/>
      <c r="G17" s="131">
        <f ca="1">IFERROR(NOW()-F17,"")</f>
        <v>45999.2590724537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45999.2590724537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45999.2590724537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45999.2590724537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45999.2590724537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45999.2590724537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45999.2590724537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45999.2590724537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45999.2590724537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45999.2590724537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45999.2590724537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45999.2590724537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45999.2590724537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45999.2590724537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45999.2590724537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45999.2590724537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45999.2590724537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45999.2590724537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45999.2590724537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45999.2590724537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45999.2590724537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45999.2590724537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45999.2590724537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45999.2590724537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45999.2590724537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45999.2590724537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45999.2590724537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45999.2590724537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45999.2590724537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45999.2590724537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45999.2590724537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45999.2590724537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45999.2590724537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45999.2590724537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45999.2590724537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45999.2590724537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45999.2590724537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45999.2590724537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45999.2590724537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45999.2590724537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45999.2590724537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45999.2590724537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45999.2590724537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45999.2590724537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45999.2590724537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45999.2590724537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45999.2590724537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45999.2590724537</v>
      </c>
      <c r="H64" s="38"/>
      <c r="I64" s="37" t="str">
        <f>IFERROR(VLOOKUP(D64,DB!A:F,6,0),"")</f>
        <v/>
      </c>
      <c r="J64" s="37" t="str">
        <f>IFERROR(VLOOKUP(D64,DB!A:G,7,0),"")</f>
        <v/>
      </c>
      <c r="K64" s="37"/>
      <c r="L64" s="37" t="str">
        <f>IFERROR(VLOOKUP(D64,DB!A:I,9,0),"")</f>
        <v/>
      </c>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4"/>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39148</v>
      </c>
      <c r="B2" s="115" t="str">
        <f>IFERROR(VLOOKUP(D2,DB!A:K,11,0),"")</f>
        <v>R6</v>
      </c>
      <c r="C2" s="116">
        <v>2</v>
      </c>
      <c r="D2" s="115" t="s">
        <v>37026</v>
      </c>
      <c r="E2" s="138" t="s">
        <v>39106</v>
      </c>
      <c r="F2" s="117">
        <v>45999.134247685186</v>
      </c>
      <c r="G2" s="72">
        <f t="shared" ref="G2:G28" ca="1" si="0">IFERROR(NOW()-F2,"-")</f>
        <v>0.12482476851437241</v>
      </c>
      <c r="H2" s="117">
        <v>45999.128344907411</v>
      </c>
      <c r="I2" s="115" t="str">
        <f>IFERROR(VLOOKUP(D2,DB!A:F,6,0),"")</f>
        <v>SCECO</v>
      </c>
      <c r="J2" s="115" t="str">
        <f>IFERROR(VLOOKUP(D2,DB!A:G,7,0),"")</f>
        <v>Vandalized+No BB Design</v>
      </c>
      <c r="K2" s="118" t="s">
        <v>39149</v>
      </c>
      <c r="L2" s="133" t="str">
        <f>IFERROR(VLOOKUP(D2,DB!A:I,9,0),"")</f>
        <v>Latis</v>
      </c>
    </row>
    <row r="3" spans="1:16382" ht="31.5" customHeight="1">
      <c r="A3" s="114"/>
      <c r="B3" s="115" t="str">
        <f>IFERROR(VLOOKUP(D3,DB!A:K,11,0),"")</f>
        <v/>
      </c>
      <c r="C3" s="116"/>
      <c r="D3" s="115"/>
      <c r="E3" s="138"/>
      <c r="F3" s="117"/>
      <c r="G3" s="72">
        <f t="shared" ca="1" si="0"/>
        <v>45999.2590724537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45999.2590724537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45999.2590724537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45999.2590724537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45999.2590724537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45999.2590724537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45999.2590724537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45999.2590724537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45999.2590724537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45999.2590724537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45999.2590724537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45999.2590724537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45999.2590724537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45999.2590724537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45999.2590724537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45999.2590724537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45999.2590724537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45999.2590724537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45999.2590724537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45999.2590724537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45999.2590724537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45999.2590724537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45999.2590724537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45999.2590724537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45999.2590724537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45999.2590724537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ref="G29:G92" ca="1" si="1">IFERROR(NOW()-F29,"-")</f>
        <v>45999.2590724537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45999.2590724537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45999.2590724537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45999.2590724537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45999.2590724537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45999.2590724537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45999.2590724537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45999.2590724537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45999.2590724537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45999.2590724537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45999.2590724537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45999.2590724537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45999.2590724537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45999.2590724537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45999.2590724537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45999.2590724537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45999.2590724537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45999.2590724537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45999.2590724537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45999.2590724537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45999.2590724537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45999.2590724537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45999.2590724537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45999.2590724537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45999.2590724537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45999.2590724537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45999.2590724537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45999.2590724537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45999.2590724537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45999.2590724537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45999.2590724537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45999.2590724537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45999.2590724537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45999.2590724537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45999.2590724537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45999.2590724537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45999.2590724537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45999.2590724537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45999.2590724537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45999.2590724537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45999.2590724537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45999.2590724537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45999.2590724537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45999.2590724537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45999.2590724537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45999.2590724537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45999.2590724537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45999.2590724537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45999.2590724537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45999.2590724537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45999.2590724537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45999.2590724537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45999.2590724537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45999.2590724537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45999.2590724537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45999.2590724537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45999.2590724537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45999.2590724537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45999.2590724537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45999.2590724537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45999.2590724537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45999.2590724537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45999.2590724537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45999.2590724537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ref="G93:G156" ca="1" si="2">IFERROR(NOW()-F93,"-")</f>
        <v>45999.2590724537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45999.2590724537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45999.2590724537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45999.2590724537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45999.2590724537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45999.2590724537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45999.2590724537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45999.2590724537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45999.2590724537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45999.2590724537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45999.2590724537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45999.2590724537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45999.2590724537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45999.2590724537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45999.2590724537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45999.2590724537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45999.2590724537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45999.2590724537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45999.2590724537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45999.2590724537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45999.2590724537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45999.2590724537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45999.2590724537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45999.2590724537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45999.2590724537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45999.2590724537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45999.2590724537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45999.2590724537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45999.2590724537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45999.2590724537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45999.2590724537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45999.2590724537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45999.2590724537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45999.2590724537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45999.2590724537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45999.2590724537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45999.2590724537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45999.2590724537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45999.2590724537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45999.2590724537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45999.2590724537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45999.2590724537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45999.2590724537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45999.2590724537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45999.2590724537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45999.2590724537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45999.2590724537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45999.2590724537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45999.2590724537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45999.2590724537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45999.2590724537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45999.2590724537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45999.2590724537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45999.2590724537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45999.2590724537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45999.2590724537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45999.2590724537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45999.2590724537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45999.2590724537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45999.2590724537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45999.2590724537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45999.2590724537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45999.2590724537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45999.2590724537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ref="G157:G220" ca="1" si="3">IFERROR(NOW()-F157,"-")</f>
        <v>45999.2590724537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45999.2590724537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45999.2590724537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45999.2590724537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45999.2590724537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45999.2590724537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45999.2590724537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45999.2590724537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45999.2590724537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45999.2590724537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45999.2590724537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45999.2590724537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45999.2590724537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45999.2590724537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45999.2590724537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45999.2590724537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45999.2590724537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45999.2590724537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45999.2590724537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45999.2590724537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45999.2590724537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45999.2590724537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45999.2590724537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45999.2590724537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45999.2590724537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45999.2590724537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45999.2590724537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45999.2590724537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45999.2590724537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45999.2590724537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45999.2590724537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45999.2590724537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45999.2590724537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45999.2590724537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45999.2590724537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45999.2590724537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45999.2590724537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45999.2590724537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45999.2590724537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45999.2590724537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45999.2590724537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45999.2590724537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45999.2590724537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45999.2590724537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45999.2590724537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45999.2590724537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45999.2590724537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45999.2590724537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45999.2590724537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45999.2590724537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45999.2590724537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45999.2590724537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45999.2590724537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45999.2590724537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45999.2590724537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45999.2590724537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45999.2590724537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45999.2590724537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45999.2590724537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45999.2590724537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45999.2590724537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45999.2590724537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45999.2590724537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45999.2590724537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ref="G221:G284" ca="1" si="4">IFERROR(NOW()-F221,"-")</f>
        <v>45999.2590724537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45999.2590724537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45999.2590724537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45999.2590724537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45999.2590724537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45999.2590724537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45999.2590724537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45999.2590724537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45999.2590724537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45999.2590724537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45999.2590724537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45999.2590724537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45999.2590724537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45999.2590724537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45999.2590724537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45999.2590724537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45999.2590724537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45999.2590724537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45999.2590724537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45999.2590724537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45999.2590724537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45999.2590724537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45999.2590724537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45999.2590724537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45999.2590724537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45999.2590724537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45999.2590724537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45999.2590724537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45999.2590724537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45999.2590724537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45999.2590724537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45999.2590724537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45999.2590724537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45999.2590724537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45999.2590724537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45999.2590724537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45999.2590724537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45999.2590724537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45999.2590724537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45999.2590724537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45999.2590724537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45999.2590724537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45999.2590724537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45999.2590724537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45999.2590724537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45999.2590724537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45999.2590724537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45999.2590724537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45999.2590724537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45999.2590724537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45999.2590724537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45999.2590724537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45999.2590724537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45999.2590724537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45999.2590724537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45999.2590724537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45999.2590724537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45999.2590724537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45999.2590724537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45999.2590724537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45999.2590724537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45999.2590724537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45999.2590724537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45999.2590724537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ref="G285:G348" ca="1" si="5">IFERROR(NOW()-F285,"-")</f>
        <v>45999.2590724537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45999.2590724537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45999.2590724537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45999.2590724537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45999.2590724537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45999.2590724537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45999.2590724537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45999.2590724537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45999.2590724537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45999.2590724537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45999.2590724537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45999.2590724537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45999.2590724537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45999.2590724537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45999.2590724537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45999.2590724537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45999.2590724537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45999.2590724537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45999.2590724537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45999.2590724537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45999.2590724537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45999.2590724537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45999.2590724537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45999.2590724537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45999.2590724537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45999.2590724537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45999.2590724537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45999.2590724537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45999.2590724537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45999.2590724537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45999.2590724537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45999.2590724537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45999.2590724537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45999.2590724537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45999.2590724537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45999.2590724537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45999.2590724537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45999.2590724537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45999.2590724537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45999.2590724537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45999.2590724537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45999.2590724537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45999.2590724537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45999.2590724537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45999.2590724537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45999.2590724537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45999.2590724537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45999.2590724537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45999.2590724537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45999.2590724537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45999.2590724537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45999.2590724537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45999.2590724537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45999.2590724537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45999.2590724537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45999.2590724537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45999.2590724537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45999.2590724537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45999.2590724537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45999.2590724537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45999.2590724537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45999.2590724537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45999.2590724537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45999.2590724537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ref="G349:G412" ca="1" si="6">IFERROR(NOW()-F349,"-")</f>
        <v>45999.2590724537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45999.2590724537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45999.2590724537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45999.2590724537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45999.2590724537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45999.2590724537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45999.2590724537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45999.2590724537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45999.2590724537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45999.2590724537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45999.2590724537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45999.2590724537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45999.2590724537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45999.2590724537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45999.2590724537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45999.2590724537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45999.2590724537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45999.2590724537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45999.2590724537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45999.2590724537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45999.2590724537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45999.2590724537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45999.2590724537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45999.2590724537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45999.2590724537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45999.2590724537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45999.2590724537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45999.2590724537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45999.2590724537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45999.2590724537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45999.2590724537</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45999.2590724537</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45999.2590724537</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45999.2590724537</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45999.2590724537</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45999.2590724537</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45999.2590724537</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45999.2590724537</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45999.2590724537</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45999.2590724537</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45999.2590724537</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45999.2590724537</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45999.2590724537</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45999.2590724537</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45999.2590724537</v>
      </c>
      <c r="H393" s="117"/>
      <c r="I393" s="115" t="str">
        <f>IFERROR(VLOOKUP(D393,DB!A:F,6,0),"")</f>
        <v/>
      </c>
      <c r="J393" s="115" t="str">
        <f>IFERROR(VLOOKUP(D393,DB!A:G,7,0),"")</f>
        <v/>
      </c>
      <c r="K393" s="118"/>
      <c r="L393" s="133" t="str">
        <f>IFERROR(VLOOKUP(D393,DB!A:I,9,0),"")</f>
        <v/>
      </c>
    </row>
    <row r="394" spans="1:12" ht="31.5" customHeight="1">
      <c r="A394" s="139"/>
      <c r="B394" s="140" t="str">
        <f>IFERROR(VLOOKUP(D394,DB!A:K,11,0),"")</f>
        <v/>
      </c>
      <c r="C394" s="141"/>
      <c r="D394" s="140"/>
      <c r="E394" s="138"/>
      <c r="F394" s="142"/>
      <c r="G394" s="143">
        <f t="shared" ca="1" si="6"/>
        <v>45999.2590724537</v>
      </c>
      <c r="H394" s="142"/>
      <c r="I394" s="140" t="str">
        <f>IFERROR(VLOOKUP(D394,DB!A:F,6,0),"")</f>
        <v/>
      </c>
      <c r="J394" s="140" t="str">
        <f>IFERROR(VLOOKUP(D394,DB!A:G,7,0),"")</f>
        <v/>
      </c>
      <c r="K394" s="144"/>
      <c r="L394" s="145" t="str">
        <f>IFERROR(VLOOKUP(D394,DB!A:I,9,0),"")</f>
        <v/>
      </c>
    </row>
  </sheetData>
  <dataValidations count="2">
    <dataValidation allowBlank="1" showInputMessage="1" showErrorMessage="1" sqref="E1" xr:uid="{9E1BC488-8814-4F8A-8DBE-742B3278AB71}"/>
    <dataValidation type="list" allowBlank="1" showInputMessage="1" showErrorMessage="1" sqref="E2:E3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2025-12-08T03:14:35Z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